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media/image1.jpeg" ContentType="image/jpeg"/>
  <Override PartName="/xl/media/image3.png" ContentType="image/png"/>
  <Override PartName="/xl/media/image2.jpeg" ContentType="image/jpeg"/>
  <Override PartName="/xl/media/image8.png" ContentType="image/png"/>
  <Override PartName="/xl/media/image4.png" ContentType="image/png"/>
  <Override PartName="/xl/media/image6.jpeg" ContentType="image/jpeg"/>
  <Override PartName="/xl/media/image7.gif" ContentType="image/gif"/>
  <Override PartName="/xl/media/image5.png" ContentType="image/png"/>
  <Override PartName="/xl/media/image9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егулярный прайс" sheetId="1" state="visible" r:id="rId3"/>
    <sheet name=" РИТЕЙЛ Base" sheetId="2" state="hidden" r:id="rId4"/>
    <sheet name="base" sheetId="3" state="hidden" r:id="rId5"/>
    <sheet name="не использовать" sheetId="4" state="hidden" r:id="rId6"/>
  </sheets>
  <externalReferences>
    <externalReference r:id="rId7"/>
    <externalReference r:id="rId8"/>
    <externalReference r:id="rId9"/>
    <externalReference r:id="rId10"/>
  </externalReferences>
  <definedNames>
    <definedName function="false" hidden="true" localSheetId="0" name="_xlnm._FilterDatabase" vbProcedure="false">'регулярный прайс'!$E$1:$E$84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<sst xmlns="http://schemas.openxmlformats.org/spreadsheetml/2006/main" count="856" uniqueCount="305">
  <si>
    <t xml:space="preserve">ПРАЙС-ЛИСТ</t>
  </si>
  <si>
    <t xml:space="preserve">цены действуют с "сегодняшняя дата"</t>
  </si>
  <si>
    <t xml:space="preserve">ХЛЕБОБУЛОЧНЫЕ ИЗДЕЛИЯ</t>
  </si>
  <si>
    <t xml:space="preserve">Наименование</t>
  </si>
  <si>
    <t xml:space="preserve">Масса продукта, кг</t>
  </si>
  <si>
    <t xml:space="preserve">Ед. в коробке</t>
  </si>
  <si>
    <t xml:space="preserve">Условия хранения</t>
  </si>
  <si>
    <t xml:space="preserve">Бренд</t>
  </si>
  <si>
    <t xml:space="preserve">Цена</t>
  </si>
  <si>
    <t xml:space="preserve">категория</t>
  </si>
  <si>
    <t xml:space="preserve">Багет для французского хот-дога (отв.23мм), 60 гр.(вл.40)</t>
  </si>
  <si>
    <t xml:space="preserve">-18С, 9 мес</t>
  </si>
  <si>
    <t xml:space="preserve">БАГЕРСТАТ РУС</t>
  </si>
  <si>
    <t xml:space="preserve">по запросу</t>
  </si>
  <si>
    <t xml:space="preserve">Багет для французского хот-дога Большой, 110 гр.(вл.28)</t>
  </si>
  <si>
    <t xml:space="preserve">Булочка д/бург.мультизлаковая 125 мм 87 гр.(вл.24)</t>
  </si>
  <si>
    <t xml:space="preserve">Булочка д/бургера Картофельная 100 мм 52 г.(вл.48)</t>
  </si>
  <si>
    <t xml:space="preserve">Булочка д/бургера Картофельная 125 мм 80 г.(вл.24)</t>
  </si>
  <si>
    <t xml:space="preserve">Булочка д/гамбург.КРАСНАЯ ЧИЛИ 125мм, 89 г.(вл.24)</t>
  </si>
  <si>
    <t xml:space="preserve">Булочка д/гамбург.тройная с кунж.100мм 75гр(вл.24)</t>
  </si>
  <si>
    <t xml:space="preserve">Булочка д/датского хот-дога с кунжут, 60гр.(вл.36)</t>
  </si>
  <si>
    <t xml:space="preserve">Булочка для бургера Бриошь XL 100 мм 60 гр.(вл.48)</t>
  </si>
  <si>
    <t xml:space="preserve">Булочка для бургера Бриошь XL 125 мм 89 гр.(вл.24)</t>
  </si>
  <si>
    <t xml:space="preserve">Булочка для бургера глазированная 100 мм с кунжутом (ГЛЕЙЗ) 52гр.(вл.48)</t>
  </si>
  <si>
    <t xml:space="preserve">Булочка для бургера глазированная 100 мм(ГЛЕЙЗ) 52гр.(вл.48)</t>
  </si>
  <si>
    <t xml:space="preserve">Булочка для бургера с кунжутом глазированная 125 мм(ГЛЕЙЗ) 82гр.(вл.24)</t>
  </si>
  <si>
    <t xml:space="preserve">Булочка для гамбург.с кунжутом 114мм, 75гр.(вл.30)</t>
  </si>
  <si>
    <t xml:space="preserve">Булочка для гамбург.c кунжутом 100мм, 52гр.(вл.48)</t>
  </si>
  <si>
    <t xml:space="preserve">Булочка для гамбургера 100мм, 52 гр.(вл.48)</t>
  </si>
  <si>
    <t xml:space="preserve">Булочка для гамбургера 125мм, 82гр.ПОД ЗАКАЗ кратно 80 кор.(вл.24)</t>
  </si>
  <si>
    <t xml:space="preserve">Булочка для гамбургера c кунжутом 125мм, 82гр.(вл.24)</t>
  </si>
  <si>
    <t xml:space="preserve">Булочка для гамбургера c кунжутом Clean Label 80 гр.(вл.24)</t>
  </si>
  <si>
    <t xml:space="preserve">Булочка для гамбургера Clean Label 80 гр.(вл.24)</t>
  </si>
  <si>
    <t xml:space="preserve">Булочка для датского х/д Картофельная  60 г.(вл.36)</t>
  </si>
  <si>
    <t xml:space="preserve">Булочка для датского х/д, 40 г.(вл.84)</t>
  </si>
  <si>
    <t xml:space="preserve">Булочка для датского хот-дога, 60 гр.(вл.36)</t>
  </si>
  <si>
    <t xml:space="preserve">Булочка Оригинальная 100 мм (БРИОШЬ), 55 гр.(вл.48)</t>
  </si>
  <si>
    <t xml:space="preserve">Булочка оригинальная ЧЕРНАЯ 125 мм, 89 г.(вл.24)</t>
  </si>
  <si>
    <t xml:space="preserve">Булочка Оригинальная125мм (БРИОШЬ), 84 гр.(вл.24)</t>
  </si>
  <si>
    <t xml:space="preserve">Булочка с кунжутом (ИМПРИНТ ), 63 г. (вл.48)</t>
  </si>
  <si>
    <t xml:space="preserve">Булочка с кунжутом (ИМПРИНТ), 63 г. (вл.48)</t>
  </si>
  <si>
    <t xml:space="preserve">Булочка Солнечная 114 мм, 72 гр.(вл.30)</t>
  </si>
  <si>
    <t xml:space="preserve">Булочка Чили, 130 гр.(вл.24)</t>
  </si>
  <si>
    <t xml:space="preserve">Лаваш круглый 30см замороженный (60гр) (20шт в уп)</t>
  </si>
  <si>
    <t xml:space="preserve"> -18С, 6мес</t>
  </si>
  <si>
    <t xml:space="preserve">Нижегородский хлеб</t>
  </si>
  <si>
    <t xml:space="preserve">Лаваш круглый 37см замороженный (75гр) (20шт в уп)</t>
  </si>
  <si>
    <t xml:space="preserve">Лаваш круглый 40см замороженный (12л в уп)</t>
  </si>
  <si>
    <t xml:space="preserve">1140</t>
  </si>
  <si>
    <t xml:space="preserve">10</t>
  </si>
  <si>
    <t xml:space="preserve"> -18С, 12мес</t>
  </si>
  <si>
    <t xml:space="preserve">Ризык</t>
  </si>
  <si>
    <t xml:space="preserve">Лаваш тонкий Армянский круглый цветной (желтый) без красителей, 35 см</t>
  </si>
  <si>
    <t xml:space="preserve">3250г</t>
  </si>
  <si>
    <t xml:space="preserve"> +6+25С 5 сут</t>
  </si>
  <si>
    <t xml:space="preserve">Россия</t>
  </si>
  <si>
    <t xml:space="preserve">Лаваш тонкий Армянский круглый цветной (зеленый) без красителей, 35 см</t>
  </si>
  <si>
    <t xml:space="preserve">Лаваш тонкий Армянский круглый, 29 см</t>
  </si>
  <si>
    <t xml:space="preserve">3000г</t>
  </si>
  <si>
    <t xml:space="preserve">Лаваш тонкий Армянский круглый, 32 см</t>
  </si>
  <si>
    <t xml:space="preserve">Лаваш тонкий Армянский круглый, 35 см</t>
  </si>
  <si>
    <t xml:space="preserve">Лаваш тонкий Армянский круглый, 41 см</t>
  </si>
  <si>
    <t xml:space="preserve">4250 г</t>
  </si>
  <si>
    <t xml:space="preserve">Лепешка мексиканская Tortillas 10 д (12*828гр)</t>
  </si>
  <si>
    <t xml:space="preserve">12 шт, 10 уп в кор</t>
  </si>
  <si>
    <t xml:space="preserve"> 5-25С, 3мес</t>
  </si>
  <si>
    <t xml:space="preserve">Лепешка мексиканская Tortillas 10 д со вкусом сыра (12*828)</t>
  </si>
  <si>
    <t xml:space="preserve">Панини, 100 гр.(вл.36)</t>
  </si>
  <si>
    <t xml:space="preserve">Пита (лепешка арабская) 14,5 см (5 х 80 г) (тара возвратная) без конс</t>
  </si>
  <si>
    <t xml:space="preserve">400 г</t>
  </si>
  <si>
    <t xml:space="preserve"> +6+25С 3 сут, -18С 90сут</t>
  </si>
  <si>
    <t xml:space="preserve">Пита-Хлеб</t>
  </si>
  <si>
    <t xml:space="preserve">Сaндвичный Хлеб"Harry's" "American Sandwich" ПШЕНИЧНЫЙ</t>
  </si>
  <si>
    <t xml:space="preserve">+5+25С, 3 мес</t>
  </si>
  <si>
    <t xml:space="preserve">BARILLA</t>
  </si>
  <si>
    <t xml:space="preserve">Тортильи "Гриль", 10,5 дюймов (26 см)</t>
  </si>
  <si>
    <t xml:space="preserve">12 шт, 880г</t>
  </si>
  <si>
    <t xml:space="preserve">Mission Prof</t>
  </si>
  <si>
    <t xml:space="preserve">Тортильи Оригинальные 9 дюймов (22,86 см)</t>
  </si>
  <si>
    <t xml:space="preserve">12 шт, 670г</t>
  </si>
  <si>
    <t xml:space="preserve">Тортильи Оригинальные, 10 дюймов (25 см)</t>
  </si>
  <si>
    <t xml:space="preserve">12 шт, 800г</t>
  </si>
  <si>
    <t xml:space="preserve">6 мес, +25С</t>
  </si>
  <si>
    <t xml:space="preserve">Тортильи Оригинальные, 10 дюймов (25 см) Испания</t>
  </si>
  <si>
    <t xml:space="preserve">18 шт, 1134г</t>
  </si>
  <si>
    <t xml:space="preserve">8</t>
  </si>
  <si>
    <t xml:space="preserve">Тортильи Оригинальные, 12 дюймов (30 см)</t>
  </si>
  <si>
    <t xml:space="preserve">12 шт, 1000г</t>
  </si>
  <si>
    <t xml:space="preserve">Тортильи Оригинальные, 12 дюймов (30 см) Испания</t>
  </si>
  <si>
    <t xml:space="preserve">18 шт, 1620г</t>
  </si>
  <si>
    <t xml:space="preserve">6</t>
  </si>
  <si>
    <t xml:space="preserve">Тортильи пшенич. с куркумой зам. без пищевых добавок 9,5 дюймов (23,8 см) ОРГАНИК 62г/20шт</t>
  </si>
  <si>
    <t xml:space="preserve">20 шт, 1240г</t>
  </si>
  <si>
    <t xml:space="preserve"> -18С, 12 мес</t>
  </si>
  <si>
    <t xml:space="preserve">ИП Санина</t>
  </si>
  <si>
    <t xml:space="preserve">Тортильи пшеничные зам. 10 дюймов (25 см) , 67г/12 шт.</t>
  </si>
  <si>
    <t xml:space="preserve">Тортильи пшеничные зам. 10 дюймов (25 см) (без консервантов), 67г/12шт</t>
  </si>
  <si>
    <r>
      <rPr>
        <sz val="12"/>
        <rFont val="Times New Roman"/>
        <family val="1"/>
        <charset val="1"/>
      </rPr>
      <t xml:space="preserve">Тортильи пшеничные зам. 12 дюймов (30 см), (без консервантов) 83г/12шт </t>
    </r>
    <r>
      <rPr>
        <sz val="12"/>
        <color rgb="FFFF2600"/>
        <rFont val="Times New Roman"/>
        <family val="1"/>
        <charset val="1"/>
      </rPr>
      <t xml:space="preserve">под заказ!</t>
    </r>
  </si>
  <si>
    <t xml:space="preserve">Тортильи пшеничные зам. 12 дюймов (30 см), 83г/12шт (8 уп*12шт)</t>
  </si>
  <si>
    <t xml:space="preserve">Тортильи Пшеничные, 10 дюймов (25 см)</t>
  </si>
  <si>
    <t xml:space="preserve">Тортильи Пшеничные, 12 дюймов (30 см)</t>
  </si>
  <si>
    <t xml:space="preserve">Тортильи Пшеничные, 8 дюймов (20 см)</t>
  </si>
  <si>
    <t xml:space="preserve">12 шт, 500г</t>
  </si>
  <si>
    <t xml:space="preserve">Тортильи Сырные, 10 дюймов (25 см)</t>
  </si>
  <si>
    <t xml:space="preserve">12 шт, 810г</t>
  </si>
  <si>
    <t xml:space="preserve">Тортильи Сырные, 12 дюймов (30 см)</t>
  </si>
  <si>
    <t xml:space="preserve">12 шт, 1100г</t>
  </si>
  <si>
    <t xml:space="preserve">Тортильи Томатные, 10 дюймов (25 см)</t>
  </si>
  <si>
    <t xml:space="preserve">Тортильи Чёрные, 10,5 дюймов (26 см)</t>
  </si>
  <si>
    <t xml:space="preserve">Тортилья пшеничная 10,5д 0.073 (192 (12х16) шт.)</t>
  </si>
  <si>
    <t xml:space="preserve">12 шт, 16 уп в кор</t>
  </si>
  <si>
    <t xml:space="preserve">ФростМО</t>
  </si>
  <si>
    <t xml:space="preserve">Тортилья пшеничная 10д 0.07 (120 (12х10 шт.)</t>
  </si>
  <si>
    <t xml:space="preserve">Тортилья пшеничная 8 дюймов 0.043 (192 (12х16) шт.)</t>
  </si>
  <si>
    <t xml:space="preserve">Тортилья свекольная зам. 10 дюймов (25см)</t>
  </si>
  <si>
    <t xml:space="preserve">Тортилья сырная 10.5 дюймов 0.073 (144 (8х18) шт.)</t>
  </si>
  <si>
    <t xml:space="preserve">8 шт, 18 уп в кор</t>
  </si>
  <si>
    <t xml:space="preserve">Тортилья сырная 8 дюймов 0.043 (192 (12х16) шт.)</t>
  </si>
  <si>
    <t xml:space="preserve">Хлеб тостовый нарезанный (столовый, домашний, пшеничный, злаковый) (19 кусков)</t>
  </si>
  <si>
    <t xml:space="preserve">-18С, 6 мес</t>
  </si>
  <si>
    <t xml:space="preserve">ПРОМПОСТАВКА</t>
  </si>
  <si>
    <t xml:space="preserve">Чиабатта, 130 гр. (вл.36)</t>
  </si>
  <si>
    <t xml:space="preserve">Чиабатта, 70 гр.(вл.40)</t>
  </si>
  <si>
    <t xml:space="preserve">ООО "ТДМ"</t>
  </si>
  <si>
    <t xml:space="preserve">цены действуют с  1 января 2022 года</t>
  </si>
  <si>
    <t xml:space="preserve">Сигнальный проезд, д.16, кор 20</t>
  </si>
  <si>
    <t xml:space="preserve">info@tdm-horeca.ru</t>
  </si>
  <si>
    <t xml:space="preserve">Код SAP</t>
  </si>
  <si>
    <t xml:space="preserve">Упаковка</t>
  </si>
  <si>
    <t xml:space="preserve">Упаковок в коробке</t>
  </si>
  <si>
    <t xml:space="preserve">Цена без НДС, руб. за шт.</t>
  </si>
  <si>
    <t xml:space="preserve">Цена с НДС, руб. за шт.</t>
  </si>
  <si>
    <t xml:space="preserve">Цена без НДС, руб. за кор.</t>
  </si>
  <si>
    <t xml:space="preserve">Цена с НДС, руб. за кор.</t>
  </si>
  <si>
    <t xml:space="preserve">Лепёшки MISSION Оригинальные, 250 гр</t>
  </si>
  <si>
    <t xml:space="preserve">6 шт, 250г</t>
  </si>
  <si>
    <t xml:space="preserve">Лепёшки MISSION Со злаками, 250 гр</t>
  </si>
  <si>
    <t xml:space="preserve">Лепёшки MISSION "Гриль", 250 гр </t>
  </si>
  <si>
    <t xml:space="preserve">Лепёшки MISSION Оригинальные "Мини", 230 гр</t>
  </si>
  <si>
    <t xml:space="preserve">8 шт, 230г</t>
  </si>
  <si>
    <t xml:space="preserve">Лепёшки MISSION Cо вкусом сыра, 166 гр</t>
  </si>
  <si>
    <t xml:space="preserve">4 шт, 166 г</t>
  </si>
  <si>
    <t xml:space="preserve">Лепёшки MISSION "Гриль", 166 гр</t>
  </si>
  <si>
    <t xml:space="preserve">Лепёшки MISSION Оригинальные, 166 гр</t>
  </si>
  <si>
    <t xml:space="preserve">4 шт, 166г</t>
  </si>
  <si>
    <t xml:space="preserve">Лепёшки MISSION Мультизлаковые, 166 гр </t>
  </si>
  <si>
    <t xml:space="preserve">Тортильи DELICADOS «Оригинальные», 400 гр</t>
  </si>
  <si>
    <t xml:space="preserve">6 шт, 400г</t>
  </si>
  <si>
    <t xml:space="preserve">Тортильи DELICADOS «Сырные», 400 гр</t>
  </si>
  <si>
    <t xml:space="preserve">Тортильи DELICADOS «Томатные», 400 гр</t>
  </si>
  <si>
    <t xml:space="preserve">Тортильи DELICADOS «Мультизлаковые», 400 гр</t>
  </si>
  <si>
    <t xml:space="preserve">Лаваш MISSION "Деревенский", 270 гр</t>
  </si>
  <si>
    <t xml:space="preserve">3 шт, 270г</t>
  </si>
  <si>
    <t xml:space="preserve">Лаваш MISSION "Оригинальный", 270 гр</t>
  </si>
  <si>
    <t xml:space="preserve">Чипсы кукурузные MISSION со вкусом томатов 220 гр</t>
  </si>
  <si>
    <t xml:space="preserve">220г</t>
  </si>
  <si>
    <t xml:space="preserve">Чипсы кукурузные MISSION со вкусом барбекю 220 гр</t>
  </si>
  <si>
    <t xml:space="preserve">Чипсы кукурузные MISSION "Чеддер", 150 гр </t>
  </si>
  <si>
    <t xml:space="preserve">150г</t>
  </si>
  <si>
    <t xml:space="preserve">Чипсы кукурузные MISSION "Копченый бекон", 150 гр</t>
  </si>
  <si>
    <t xml:space="preserve">Чипсы кукурузные MISSION "Сметана Лук", 150 гр</t>
  </si>
  <si>
    <t xml:space="preserve">Чипсы кукурузные MISSION "Копченый бекон", 30 гр</t>
  </si>
  <si>
    <t xml:space="preserve">30г</t>
  </si>
  <si>
    <t xml:space="preserve">Чипсы кукурузные MISSION "Чеддер", 30 гр</t>
  </si>
  <si>
    <t xml:space="preserve">Чипсы кукурузные Delicados «Оригинальные», 150 гр</t>
  </si>
  <si>
    <t xml:space="preserve">Чипсы кукурузные Delicados "С нежнейшим сыром", 150 гр</t>
  </si>
  <si>
    <t xml:space="preserve">Чипсы кукурузные Delicados "С кусочками оливок и паприкой", 150 гр</t>
  </si>
  <si>
    <t xml:space="preserve">Чипсы кукурузные Delicados "С кусочками жареного лука и морской солью", 150 гр</t>
  </si>
  <si>
    <t xml:space="preserve">Чипсы кукурузные Delicados "C&amp;C" «Барбекю», 500 гр</t>
  </si>
  <si>
    <t xml:space="preserve">500г</t>
  </si>
  <si>
    <t xml:space="preserve">Чипсы кукурузные Delicados "C&amp;C" «Оригинальные», 500 гр</t>
  </si>
  <si>
    <t xml:space="preserve">Чипсы кукурузные Delicados "Стейк аргентийски", 100 гр</t>
  </si>
  <si>
    <t xml:space="preserve">100г</t>
  </si>
  <si>
    <t xml:space="preserve">Чипсы кукурузные Delicados "Омар средиземноморский", 100 гр</t>
  </si>
  <si>
    <t xml:space="preserve">Чипсы кукурузные Delicados Чипсы «Оригинальные», 75 гр</t>
  </si>
  <si>
    <t xml:space="preserve">75г</t>
  </si>
  <si>
    <t xml:space="preserve">Чипсы кукурузные Delicados "С нежнейшим сыром", 75 гр</t>
  </si>
  <si>
    <t xml:space="preserve">Чипсы кукурузные Delicados "С кусочками оливок и паприкой", 75 гр</t>
  </si>
  <si>
    <t xml:space="preserve">Чипсы кукурузные Delicados "С кусочками жареного лука и морской солью", 75 гр</t>
  </si>
  <si>
    <t xml:space="preserve">Соус сырный "Кесо", 200 гр</t>
  </si>
  <si>
    <t xml:space="preserve">200г</t>
  </si>
  <si>
    <t xml:space="preserve">Соус овощной "Сальса пикантная", 200 гр</t>
  </si>
  <si>
    <t xml:space="preserve">Соус "Сальса жгуче-острый", 90 гр</t>
  </si>
  <si>
    <t xml:space="preserve">7 шт, 90г</t>
  </si>
  <si>
    <t xml:space="preserve">Соус майонезный "Сырный", 90 гр</t>
  </si>
  <si>
    <t xml:space="preserve">цены действуют с 12 декабря 2021</t>
  </si>
  <si>
    <t xml:space="preserve">Масса продукта</t>
  </si>
  <si>
    <t xml:space="preserve">Вложение в  коробке</t>
  </si>
  <si>
    <t xml:space="preserve">Производитель </t>
  </si>
  <si>
    <t xml:space="preserve">Цена, руб без НДС шт.</t>
  </si>
  <si>
    <t xml:space="preserve">Цена, руб без НДС короб</t>
  </si>
  <si>
    <t xml:space="preserve">Цена, руб с НДС шт.</t>
  </si>
  <si>
    <t xml:space="preserve">Цена, руб с НДС короб</t>
  </si>
  <si>
    <t xml:space="preserve">Замороженная продукция  (условия хранения -18С, срок годности 12мес)</t>
  </si>
  <si>
    <t xml:space="preserve">Тортильи Пшеничные, 6,5 дюймов (16,5 см)</t>
  </si>
  <si>
    <t xml:space="preserve">Mission Professional, Россия</t>
  </si>
  <si>
    <t xml:space="preserve">Тортильи Мультизлаковые, 10 дюймов (25 см)</t>
  </si>
  <si>
    <t xml:space="preserve">Тортильи Шпинатные, 10 дюймов (25 см)</t>
  </si>
  <si>
    <t xml:space="preserve">Тортильи  Пшеничные, 10,5 дюймов (26,5 см)</t>
  </si>
  <si>
    <t xml:space="preserve">Тортильи Гриль, 10,5 дюймов (26 см)</t>
  </si>
  <si>
    <t xml:space="preserve">Тортильи Гриль 9 дюймов (22,86 см)</t>
  </si>
  <si>
    <t xml:space="preserve">Тортильи Мультизлаковые, 8 дюймов (20,32 см)</t>
  </si>
  <si>
    <t xml:space="preserve">Тортильи Гриль, 12 дюймов (30 см)</t>
  </si>
  <si>
    <t xml:space="preserve">Тортильи Пшеничные, 14 дюймов (35,56 см)</t>
  </si>
  <si>
    <t xml:space="preserve">Пита Оригинальная (14,5 см)</t>
  </si>
  <si>
    <t xml:space="preserve">Пита Греческая (14,5 см)</t>
  </si>
  <si>
    <t xml:space="preserve">Тортильи 9,5 дюймов (23,8см) оригинальные без пищевых добавок, 62г/20шт</t>
  </si>
  <si>
    <t xml:space="preserve">20 шт, 1270г</t>
  </si>
  <si>
    <t xml:space="preserve">Тортильи 10 дюймов (25 см) оригинальные (Без Е), 67г/12шт</t>
  </si>
  <si>
    <t xml:space="preserve">Тортильи 12 дюймов (30 см) оригинальные (Без Е), 92г/12шт</t>
  </si>
  <si>
    <t xml:space="preserve">Пита пшеничная с кармашком Ø 13 см</t>
  </si>
  <si>
    <t xml:space="preserve">5 шт, 325г</t>
  </si>
  <si>
    <t xml:space="preserve">Пита пшеничная Ø18 см замороженная 75г/5шт</t>
  </si>
  <si>
    <t xml:space="preserve">5 шт, 375г</t>
  </si>
  <si>
    <t xml:space="preserve">Ротти оригинальная (индийская лепешка ROTI) Ø 20 см</t>
  </si>
  <si>
    <t xml:space="preserve">5 шт, 450г</t>
  </si>
  <si>
    <t xml:space="preserve">Ротти с луком (индийская лепешка ROTI) Ø 20 см</t>
  </si>
  <si>
    <t xml:space="preserve">Парбейк - основа для римской пиццы 19/29 (185г)</t>
  </si>
  <si>
    <t xml:space="preserve">185 г</t>
  </si>
  <si>
    <t xml:space="preserve"> -18С, 5мес</t>
  </si>
  <si>
    <t xml:space="preserve">ООО "3С Трейд", Москва</t>
  </si>
  <si>
    <t xml:space="preserve">Парбейк - основа для римской пиццы 20/25 (175г)</t>
  </si>
  <si>
    <t xml:space="preserve">175 г</t>
  </si>
  <si>
    <t xml:space="preserve">Парбейк - основа для римской пиццы 10/20 (90г)</t>
  </si>
  <si>
    <t xml:space="preserve">90 г</t>
  </si>
  <si>
    <t xml:space="preserve">Продукция длительного срока хранения (6 месяцев)</t>
  </si>
  <si>
    <t xml:space="preserve">6 мес</t>
  </si>
  <si>
    <t xml:space="preserve">Лаваш, 14 дюймов (35,56 см) Пшеничный</t>
  </si>
  <si>
    <t xml:space="preserve">Продукция короткого срока хранения</t>
  </si>
  <si>
    <t xml:space="preserve">Лаваш тонкий армянский 29 см</t>
  </si>
  <si>
    <t xml:space="preserve">3300 г</t>
  </si>
  <si>
    <t xml:space="preserve"> +2+6С 15 сут, +6+25С 5 сут</t>
  </si>
  <si>
    <t xml:space="preserve">Лаваш тонкий армянский 35 см</t>
  </si>
  <si>
    <t xml:space="preserve">3500 г</t>
  </si>
  <si>
    <t xml:space="preserve">Лаваш тонкий армянский 41 см</t>
  </si>
  <si>
    <t xml:space="preserve">4000 г</t>
  </si>
  <si>
    <t xml:space="preserve">Лаваш тонкий армянский овальной формы (севанский) Ш-40 см. Д-75-80 см.</t>
  </si>
  <si>
    <t xml:space="preserve">1800 г</t>
  </si>
  <si>
    <t xml:space="preserve">БАКАЛЕЯ</t>
  </si>
  <si>
    <t xml:space="preserve">Чипсы кукурузные оригинальные, 500 гр</t>
  </si>
  <si>
    <t xml:space="preserve"> +5+25С, 6 мес</t>
  </si>
  <si>
    <t xml:space="preserve">Чипсы кукурузные с барбекю, 500 гр</t>
  </si>
  <si>
    <t xml:space="preserve">Чипсы кукурузные с сыром, 500 гр</t>
  </si>
  <si>
    <t xml:space="preserve">Сырный соус чеддар (La Preferida)</t>
  </si>
  <si>
    <t xml:space="preserve">3 кг</t>
  </si>
  <si>
    <t xml:space="preserve"> +5+25С, 3 год</t>
  </si>
  <si>
    <t xml:space="preserve">США</t>
  </si>
  <si>
    <t xml:space="preserve">Соус Сырный NACHO (чеддер)</t>
  </si>
  <si>
    <t xml:space="preserve">ТДМ, Россия</t>
  </si>
  <si>
    <t xml:space="preserve">Соус Сырный NACHO - порционный (чеддер)</t>
  </si>
  <si>
    <t xml:space="preserve">ДЕСЕРТНАЯ ГРУППА</t>
  </si>
  <si>
    <t xml:space="preserve">Печенье "Геркулес с изюмом" 70 г (в индивидуальной уп)</t>
  </si>
  <si>
    <t xml:space="preserve">70 г</t>
  </si>
  <si>
    <t xml:space="preserve">АО "Фэнтази Фудс", Москва</t>
  </si>
  <si>
    <t xml:space="preserve">Печенье "Брауни" 70 г (в индивидуальной уп)</t>
  </si>
  <si>
    <t xml:space="preserve">Печенье "Кокос-апельсин" (веган) 70 г (в индивидуальной уп)</t>
  </si>
  <si>
    <t xml:space="preserve">Печенье "Клюква-кокос" 70 г (в индивидуальной уп)</t>
  </si>
  <si>
    <t xml:space="preserve">Печенье "Мята с шоколадом" 70 г (в индивидуальной уп)</t>
  </si>
  <si>
    <t xml:space="preserve">Печенье "Шоколадная крошка" 70 г (в индивидуальной уп)</t>
  </si>
  <si>
    <t xml:space="preserve">Печенье "Четыре шоколада" 70 г (в индивидуальной уп)</t>
  </si>
  <si>
    <t xml:space="preserve">Печенье "Клюква-белый шоколад" 70 г (в индивидуальной уп)</t>
  </si>
  <si>
    <t xml:space="preserve">ЗАМОРОЖЕННЫЕ ОВОЩИ и ПОЛУФАБРИКАТЫ</t>
  </si>
  <si>
    <t xml:space="preserve">Картофель фри (9х9 мм) McCain</t>
  </si>
  <si>
    <t xml:space="preserve">2,5 кг</t>
  </si>
  <si>
    <t xml:space="preserve"> -18С, 24мес</t>
  </si>
  <si>
    <t xml:space="preserve"> McCain</t>
  </si>
  <si>
    <t xml:space="preserve">Картофель фри (6х6 мм) McCain Julienne</t>
  </si>
  <si>
    <t xml:space="preserve">Картофель фри для соуса Fry &amp; Dip McCain</t>
  </si>
  <si>
    <t xml:space="preserve">Картофель фри в хруст панир SureCrisp 9/9 McCain</t>
  </si>
  <si>
    <t xml:space="preserve">Картофель фри Экспресс (9х9 мм) McCain </t>
  </si>
  <si>
    <t xml:space="preserve">Картофельные дольки в панировке со специями Spicy Wedges McCain </t>
  </si>
  <si>
    <t xml:space="preserve">Картофельные изделия Smiles McCain </t>
  </si>
  <si>
    <t xml:space="preserve">1,5 кг</t>
  </si>
  <si>
    <t xml:space="preserve">Волнистые картоф. дольки с кожурой Crinkle Wedges Am.Style McCain </t>
  </si>
  <si>
    <t xml:space="preserve">Картофельные котлеты с луком (хашбраун) Pom Paillason (Rosti Taler) McCain </t>
  </si>
  <si>
    <t xml:space="preserve">Фалафель с зеленью полуфабрикат (весовой)</t>
  </si>
  <si>
    <t xml:space="preserve">20 г, 3 кг</t>
  </si>
  <si>
    <t xml:space="preserve">СикаморФудс, Россия</t>
  </si>
  <si>
    <t xml:space="preserve">Бондюэль Брокколи ЭКВАДОР 10 кг</t>
  </si>
  <si>
    <t xml:space="preserve">10 кг</t>
  </si>
  <si>
    <t xml:space="preserve">Bonduelle</t>
  </si>
  <si>
    <t xml:space="preserve">Бондюэль Горошек зеленый 2,5 кг</t>
  </si>
  <si>
    <t xml:space="preserve">Бондюэль зеленая Фасоль зеленая РЕЗАНАЯ 2,5 кг</t>
  </si>
  <si>
    <t xml:space="preserve">Бондюэль Зеленая фасоль ЦЕЛАЯ экстра-тонкая 2,5 кг</t>
  </si>
  <si>
    <t xml:space="preserve">Бондюэль Цветная капуста 2,5 кг</t>
  </si>
  <si>
    <t xml:space="preserve">ОВОЩНАЯ КОНСЕРВАЦИЯ</t>
  </si>
  <si>
    <t xml:space="preserve">Бондюэль Vapeur Белая фасоль 3100 мл/2650 гр</t>
  </si>
  <si>
    <t xml:space="preserve"> 3100 мл/2650 гр</t>
  </si>
  <si>
    <t xml:space="preserve"> +5+25С, 24 мес</t>
  </si>
  <si>
    <t xml:space="preserve">Бондюэль Горошек зеленый 850 мл</t>
  </si>
  <si>
    <t xml:space="preserve">850 мл</t>
  </si>
  <si>
    <t xml:space="preserve">Бондюэль Кукуруза сладкая в зернах 850 мл</t>
  </si>
  <si>
    <t xml:space="preserve">Бондюэль Кукуруза сладкая в зернах FS 850 мл</t>
  </si>
  <si>
    <t xml:space="preserve">Бондюэль Нут 3 кг</t>
  </si>
  <si>
    <t xml:space="preserve">Бондюэль Ростки фасоли мунго 850 мл</t>
  </si>
  <si>
    <t xml:space="preserve">Бондюэль Фасоль красная 850 мл</t>
  </si>
  <si>
    <t xml:space="preserve">Москва, Сигнальный проезд, д 16, стр 20</t>
  </si>
  <si>
    <t xml:space="preserve">Тел: +7 903-777- 97-22 / +7 903-219-00-37 </t>
  </si>
  <si>
    <t xml:space="preserve">E-mail для заказа: zakaz@tdm-horeca.ru</t>
  </si>
  <si>
    <t xml:space="preserve">Код</t>
  </si>
  <si>
    <t xml:space="preserve">Кол-во в коробке</t>
  </si>
  <si>
    <t xml:space="preserve">Тортильи "Гриль" 9 дюймов (22,86 см)</t>
  </si>
  <si>
    <t xml:space="preserve">Тортильи "Гриль", 12 дюймов (30 см)</t>
  </si>
  <si>
    <t xml:space="preserve">Пита пшеничная "Оригинальная" замороженная 14,5 см</t>
  </si>
  <si>
    <t xml:space="preserve">Пита пшеничная греческая замороженная 14,5 см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</si>
</sst>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&quot; ₽&quot;_-;\-* #,##0.00&quot; ₽&quot;_-;_-* \-??&quot; ₽&quot;_-;_-@_-"/>
    <numFmt numFmtId="166" formatCode="0%"/>
    <numFmt numFmtId="167" formatCode="_-* #,##0.00_-;\-* #,##0.00_-;_-* \-??_-;_-@_-"/>
    <numFmt numFmtId="168" formatCode="_-* #,##0.00_р_._-;\-* #,##0.00_р_._-;_-* \-??_р_._-;_-@_-"/>
    <numFmt numFmtId="169" formatCode="0.00"/>
    <numFmt numFmtId="170" formatCode="@"/>
    <numFmt numFmtId="171" formatCode="General"/>
    <numFmt numFmtId="172" formatCode="_-* #,##0.00\ _₽_-;\-* #,##0.00\ _₽_-;_-* \-??\ _₽_-;_-@_-"/>
    <numFmt numFmtId="173" formatCode="0.000"/>
  </numFmts>
  <fonts count="36">
    <font>
      <sz val="11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NTTimes/Cyrillic"/>
      <family val="0"/>
      <charset val="1"/>
    </font>
    <font>
      <sz val="10"/>
      <name val="Arial Cyr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204"/>
    </font>
    <font>
      <sz val="11"/>
      <color theme="1"/>
      <name val="Helvetica Neue"/>
      <family val="2"/>
      <charset val="1"/>
    </font>
    <font>
      <sz val="11"/>
      <color theme="1"/>
      <name val="Helvetica Neue"/>
      <family val="2"/>
      <charset val="204"/>
    </font>
    <font>
      <sz val="11"/>
      <name val="Times New Roman"/>
      <family val="1"/>
      <charset val="1"/>
    </font>
    <font>
      <b val="true"/>
      <sz val="14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b val="true"/>
      <i val="true"/>
      <sz val="12"/>
      <name val="Times New Roman"/>
      <family val="1"/>
      <charset val="1"/>
    </font>
    <font>
      <sz val="8"/>
      <color theme="3" tint="0.7999"/>
      <name val="Times New Roman"/>
      <family val="1"/>
      <charset val="1"/>
    </font>
    <font>
      <b val="true"/>
      <i val="true"/>
      <sz val="14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name val="Times New Roman"/>
      <family val="1"/>
      <charset val="1"/>
    </font>
    <font>
      <b val="true"/>
      <sz val="16"/>
      <name val="Times New Roman"/>
      <family val="1"/>
      <charset val="1"/>
    </font>
    <font>
      <sz val="12"/>
      <color rgb="FFFF26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theme="1"/>
      <name val="Times New Roman"/>
      <family val="1"/>
      <charset val="204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4"/>
      <name val="Calibri"/>
      <family val="2"/>
      <charset val="204"/>
    </font>
    <font>
      <sz val="10"/>
      <name val="Calibri"/>
      <family val="2"/>
      <charset val="204"/>
    </font>
    <font>
      <i val="true"/>
      <sz val="14"/>
      <name val="Calibri"/>
      <family val="2"/>
      <charset val="204"/>
    </font>
    <font>
      <sz val="12"/>
      <name val="Calibri"/>
      <family val="2"/>
      <charset val="204"/>
    </font>
    <font>
      <i val="true"/>
      <sz val="14"/>
      <color theme="1"/>
      <name val="Calibri"/>
      <family val="2"/>
      <charset val="204"/>
    </font>
    <font>
      <b val="true"/>
      <sz val="16"/>
      <name val="Calibri"/>
      <family val="2"/>
      <charset val="204"/>
    </font>
    <font>
      <b val="true"/>
      <sz val="16"/>
      <color rgb="FFFF0000"/>
      <name val="Calibri"/>
      <family val="2"/>
      <charset val="204"/>
    </font>
    <font>
      <b val="true"/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4" tint="0.7999"/>
        <bgColor rgb="FFEDEDED"/>
      </patternFill>
    </fill>
    <fill>
      <patternFill patternType="solid">
        <fgColor theme="6" tint="0.7999"/>
        <bgColor rgb="FFEDEDED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2600"/>
      </patternFill>
    </fill>
    <fill>
      <patternFill patternType="solid">
        <fgColor rgb="FF92D050"/>
        <bgColor rgb="FFC0C0C0"/>
      </patternFill>
    </fill>
  </fills>
  <borders count="25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 style="medium"/>
      <top/>
      <bottom/>
      <diagonal/>
    </border>
  </borders>
  <cellStyleXfs count="39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0" fillId="0" borderId="0" xfId="17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11" fillId="2" borderId="0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11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4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0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8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8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2" borderId="5" xfId="17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8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1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8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8" fillId="2" borderId="14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3" fillId="2" borderId="1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1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5" fillId="2" borderId="10" xfId="2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2" borderId="15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7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0" fillId="0" borderId="8" xfId="3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4" borderId="10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4" borderId="10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0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4" borderId="11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2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3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3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14" xfId="34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8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8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9" fontId="27" fillId="0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29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9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9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26" fillId="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6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9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9" fillId="2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5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9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5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5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0" fillId="6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29" fillId="7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7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6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6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6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7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1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7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9" fillId="7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7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7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5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29" fillId="5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5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0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0" fontId="29" fillId="0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2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0" borderId="2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2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0" borderId="1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9" fillId="2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9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29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2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7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" borderId="1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7" fillId="2" borderId="1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33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3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8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1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29" fillId="0" borderId="2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29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0" borderId="2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4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34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2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14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35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0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2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DANCAKEPRICES" xfId="20"/>
    <cellStyle name="Денежный 2" xfId="21"/>
    <cellStyle name="Денежный 2 2" xfId="22"/>
    <cellStyle name="Денежный 3" xfId="23"/>
    <cellStyle name="Обычный 2" xfId="24"/>
    <cellStyle name="Обычный 3" xfId="25"/>
    <cellStyle name="Обычный 4" xfId="26"/>
    <cellStyle name="Обычный 5" xfId="27"/>
    <cellStyle name="Обычный 6 2" xfId="28"/>
    <cellStyle name="Обычный 6 2 2" xfId="29"/>
    <cellStyle name="Обычный 8" xfId="30"/>
    <cellStyle name="Процентный 2" xfId="31"/>
    <cellStyle name="Процентный 3 2" xfId="32"/>
    <cellStyle name="Процентный 3 2 2" xfId="33"/>
    <cellStyle name="Финансовый 2" xfId="34"/>
    <cellStyle name="Финансовый 2 2" xfId="35"/>
    <cellStyle name="Финансовый 3" xfId="36"/>
    <cellStyle name="Финансовый 3 2" xfId="37"/>
    <cellStyle name="Финансовый 4" xfId="3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BF1DE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DEDED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2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externalLink" Target="externalLinks/externalLink1.xml"/><Relationship Id="rId8" Type="http://schemas.openxmlformats.org/officeDocument/2006/relationships/externalLink" Target="externalLinks/externalLink2.xml"/><Relationship Id="rId9" Type="http://schemas.openxmlformats.org/officeDocument/2006/relationships/externalLink" Target="externalLinks/externalLink3.xml"/><Relationship Id="rId10" Type="http://schemas.openxmlformats.org/officeDocument/2006/relationships/externalLink" Target="externalLinks/externalLink4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png"/><Relationship Id="rId4" Type="http://schemas.openxmlformats.org/officeDocument/2006/relationships/image" Target="../media/image4.png"/><Relationship Id="rId5" Type="http://schemas.openxmlformats.org/officeDocument/2006/relationships/image" Target="../media/image5.png"/><Relationship Id="rId6" Type="http://schemas.openxmlformats.org/officeDocument/2006/relationships/image" Target="../media/image4.png"/><Relationship Id="rId7" Type="http://schemas.openxmlformats.org/officeDocument/2006/relationships/image" Target="../media/image5.png"/><Relationship Id="rId8" Type="http://schemas.openxmlformats.org/officeDocument/2006/relationships/image" Target="../media/image6.jpeg"/><Relationship Id="rId9" Type="http://schemas.openxmlformats.org/officeDocument/2006/relationships/image" Target="../media/image4.png"/><Relationship Id="rId10" Type="http://schemas.openxmlformats.org/officeDocument/2006/relationships/image" Target="../media/image5.png"/><Relationship Id="rId11" Type="http://schemas.openxmlformats.org/officeDocument/2006/relationships/image" Target="../media/image7.gif"/><Relationship Id="rId12" Type="http://schemas.openxmlformats.org/officeDocument/2006/relationships/image" Target="../media/image7.gif"/><Relationship Id="rId13" Type="http://schemas.openxmlformats.org/officeDocument/2006/relationships/image" Target="../media/image7.gif"/><Relationship Id="rId14" Type="http://schemas.openxmlformats.org/officeDocument/2006/relationships/image" Target="../media/image7.gif"/><Relationship Id="rId15" Type="http://schemas.openxmlformats.org/officeDocument/2006/relationships/image" Target="../media/image7.gi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9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image" Target="../media/image1.jpeg"/><Relationship Id="rId3" Type="http://schemas.openxmlformats.org/officeDocument/2006/relationships/image" Target="../media/image2.jpeg"/><Relationship Id="rId4" Type="http://schemas.openxmlformats.org/officeDocument/2006/relationships/image" Target="../media/image3.png"/><Relationship Id="rId5" Type="http://schemas.openxmlformats.org/officeDocument/2006/relationships/image" Target="../media/image4.png"/><Relationship Id="rId6" Type="http://schemas.openxmlformats.org/officeDocument/2006/relationships/image" Target="../media/image5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0</xdr:colOff>
      <xdr:row>0</xdr:row>
      <xdr:rowOff>25560</xdr:rowOff>
    </xdr:from>
    <xdr:to>
      <xdr:col>1</xdr:col>
      <xdr:colOff>360</xdr:colOff>
      <xdr:row>1</xdr:row>
      <xdr:rowOff>14760</xdr:rowOff>
    </xdr:to>
    <xdr:pic>
      <xdr:nvPicPr>
        <xdr:cNvPr id="0" name="Рисунок 4" descr="Рисунок 4"/>
        <xdr:cNvPicPr/>
      </xdr:nvPicPr>
      <xdr:blipFill>
        <a:blip r:embed="rId1"/>
        <a:stretch/>
      </xdr:blipFill>
      <xdr:spPr>
        <a:xfrm>
          <a:off x="5615280" y="25560"/>
          <a:ext cx="360" cy="2095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1440</xdr:colOff>
      <xdr:row>0</xdr:row>
      <xdr:rowOff>55800</xdr:rowOff>
    </xdr:from>
    <xdr:to>
      <xdr:col>1</xdr:col>
      <xdr:colOff>1800</xdr:colOff>
      <xdr:row>1</xdr:row>
      <xdr:rowOff>32760</xdr:rowOff>
    </xdr:to>
    <xdr:pic>
      <xdr:nvPicPr>
        <xdr:cNvPr id="1" name="Рисунок 5" descr="Рисунок 5"/>
        <xdr:cNvPicPr/>
      </xdr:nvPicPr>
      <xdr:blipFill>
        <a:blip r:embed="rId2"/>
        <a:stretch/>
      </xdr:blipFill>
      <xdr:spPr>
        <a:xfrm>
          <a:off x="5616720" y="55800"/>
          <a:ext cx="360" cy="1972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0</xdr:row>
      <xdr:rowOff>89640</xdr:rowOff>
    </xdr:from>
    <xdr:to>
      <xdr:col>1</xdr:col>
      <xdr:colOff>360</xdr:colOff>
      <xdr:row>1</xdr:row>
      <xdr:rowOff>46440</xdr:rowOff>
    </xdr:to>
    <xdr:pic>
      <xdr:nvPicPr>
        <xdr:cNvPr id="2" name="Рисунок 6" descr="Рисунок 6"/>
        <xdr:cNvPicPr/>
      </xdr:nvPicPr>
      <xdr:blipFill>
        <a:blip r:embed="rId3"/>
        <a:stretch/>
      </xdr:blipFill>
      <xdr:spPr>
        <a:xfrm>
          <a:off x="5615280" y="89640"/>
          <a:ext cx="360" cy="1771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3</xdr:row>
      <xdr:rowOff>0</xdr:rowOff>
    </xdr:from>
    <xdr:to>
      <xdr:col>1</xdr:col>
      <xdr:colOff>3600</xdr:colOff>
      <xdr:row>3</xdr:row>
      <xdr:rowOff>91080</xdr:rowOff>
    </xdr:to>
    <xdr:pic>
      <xdr:nvPicPr>
        <xdr:cNvPr id="3" name="Рисунок 7" descr="Рисунок 7"/>
        <xdr:cNvPicPr/>
      </xdr:nvPicPr>
      <xdr:blipFill>
        <a:blip r:embed="rId4"/>
        <a:stretch/>
      </xdr:blipFill>
      <xdr:spPr>
        <a:xfrm>
          <a:off x="5618520" y="631080"/>
          <a:ext cx="360" cy="910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3</xdr:row>
      <xdr:rowOff>2880</xdr:rowOff>
    </xdr:from>
    <xdr:to>
      <xdr:col>1</xdr:col>
      <xdr:colOff>2160</xdr:colOff>
      <xdr:row>3</xdr:row>
      <xdr:rowOff>170640</xdr:rowOff>
    </xdr:to>
    <xdr:pic>
      <xdr:nvPicPr>
        <xdr:cNvPr id="4" name="Рисунок 8" descr="Рисунок 8"/>
        <xdr:cNvPicPr/>
      </xdr:nvPicPr>
      <xdr:blipFill>
        <a:blip r:embed="rId5"/>
        <a:stretch/>
      </xdr:blipFill>
      <xdr:spPr>
        <a:xfrm>
          <a:off x="5615280" y="633960"/>
          <a:ext cx="2160" cy="1677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3240</xdr:colOff>
      <xdr:row>5</xdr:row>
      <xdr:rowOff>21960</xdr:rowOff>
    </xdr:from>
    <xdr:to>
      <xdr:col>1</xdr:col>
      <xdr:colOff>3600</xdr:colOff>
      <xdr:row>5</xdr:row>
      <xdr:rowOff>220320</xdr:rowOff>
    </xdr:to>
    <xdr:pic>
      <xdr:nvPicPr>
        <xdr:cNvPr id="5" name="Рисунок 7" descr="Рисунок 7"/>
        <xdr:cNvPicPr/>
      </xdr:nvPicPr>
      <xdr:blipFill>
        <a:blip r:embed="rId6"/>
        <a:stretch/>
      </xdr:blipFill>
      <xdr:spPr>
        <a:xfrm>
          <a:off x="561852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0</xdr:colOff>
      <xdr:row>5</xdr:row>
      <xdr:rowOff>31680</xdr:rowOff>
    </xdr:from>
    <xdr:to>
      <xdr:col>1</xdr:col>
      <xdr:colOff>2160</xdr:colOff>
      <xdr:row>6</xdr:row>
      <xdr:rowOff>360</xdr:rowOff>
    </xdr:to>
    <xdr:pic>
      <xdr:nvPicPr>
        <xdr:cNvPr id="6" name="Рисунок 8" descr="Рисунок 8"/>
        <xdr:cNvPicPr/>
      </xdr:nvPicPr>
      <xdr:blipFill>
        <a:blip r:embed="rId7"/>
        <a:stretch/>
      </xdr:blipFill>
      <xdr:spPr>
        <a:xfrm>
          <a:off x="561528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4015080</xdr:colOff>
      <xdr:row>5</xdr:row>
      <xdr:rowOff>60120</xdr:rowOff>
    </xdr:to>
    <xdr:pic>
      <xdr:nvPicPr>
        <xdr:cNvPr id="7" name="Рисунок 13" descr="Изображение выглядит как Шрифт, текст, Графика, графический дизайн&#10;&#10;Автоматически созданное описание"/>
        <xdr:cNvPicPr/>
      </xdr:nvPicPr>
      <xdr:blipFill>
        <a:blip r:embed="rId8"/>
        <a:srcRect l="16217" t="43081" r="16160" b="42850"/>
        <a:stretch/>
      </xdr:blipFill>
      <xdr:spPr>
        <a:xfrm>
          <a:off x="0" y="220320"/>
          <a:ext cx="4015080" cy="813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5</xdr:col>
      <xdr:colOff>3240</xdr:colOff>
      <xdr:row>5</xdr:row>
      <xdr:rowOff>21960</xdr:rowOff>
    </xdr:from>
    <xdr:to>
      <xdr:col>5</xdr:col>
      <xdr:colOff>3600</xdr:colOff>
      <xdr:row>5</xdr:row>
      <xdr:rowOff>220320</xdr:rowOff>
    </xdr:to>
    <xdr:pic>
      <xdr:nvPicPr>
        <xdr:cNvPr id="8" name="Рисунок 7" descr="Рисунок 7"/>
        <xdr:cNvPicPr/>
      </xdr:nvPicPr>
      <xdr:blipFill>
        <a:blip r:embed="rId9"/>
        <a:stretch/>
      </xdr:blipFill>
      <xdr:spPr>
        <a:xfrm>
          <a:off x="10716480" y="996120"/>
          <a:ext cx="360" cy="1983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5</xdr:col>
      <xdr:colOff>0</xdr:colOff>
      <xdr:row>5</xdr:row>
      <xdr:rowOff>31680</xdr:rowOff>
    </xdr:from>
    <xdr:to>
      <xdr:col>5</xdr:col>
      <xdr:colOff>2160</xdr:colOff>
      <xdr:row>6</xdr:row>
      <xdr:rowOff>360</xdr:rowOff>
    </xdr:to>
    <xdr:pic>
      <xdr:nvPicPr>
        <xdr:cNvPr id="9" name="Рисунок 8" descr="Рисунок 8"/>
        <xdr:cNvPicPr/>
      </xdr:nvPicPr>
      <xdr:blipFill>
        <a:blip r:embed="rId10"/>
        <a:stretch/>
      </xdr:blipFill>
      <xdr:spPr>
        <a:xfrm>
          <a:off x="10713240" y="1005840"/>
          <a:ext cx="2160" cy="18900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4</xdr:col>
      <xdr:colOff>0</xdr:colOff>
      <xdr:row>78</xdr:row>
      <xdr:rowOff>0</xdr:rowOff>
    </xdr:from>
    <xdr:to>
      <xdr:col>4</xdr:col>
      <xdr:colOff>11880</xdr:colOff>
      <xdr:row>78</xdr:row>
      <xdr:rowOff>11880</xdr:rowOff>
    </xdr:to>
    <xdr:pic>
      <xdr:nvPicPr>
        <xdr:cNvPr id="10" name="Рисунок 28" descr=""/>
        <xdr:cNvPicPr/>
      </xdr:nvPicPr>
      <xdr:blipFill>
        <a:blip r:embed="rId11"/>
        <a:stretch/>
      </xdr:blipFill>
      <xdr:spPr>
        <a:xfrm>
          <a:off x="9397440" y="1513152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76</xdr:row>
      <xdr:rowOff>0</xdr:rowOff>
    </xdr:from>
    <xdr:to>
      <xdr:col>4</xdr:col>
      <xdr:colOff>11880</xdr:colOff>
      <xdr:row>76</xdr:row>
      <xdr:rowOff>11880</xdr:rowOff>
    </xdr:to>
    <xdr:pic>
      <xdr:nvPicPr>
        <xdr:cNvPr id="11" name="Рисунок 27" descr=""/>
        <xdr:cNvPicPr/>
      </xdr:nvPicPr>
      <xdr:blipFill>
        <a:blip r:embed="rId12"/>
        <a:stretch/>
      </xdr:blipFill>
      <xdr:spPr>
        <a:xfrm>
          <a:off x="9397440" y="1475028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79</xdr:row>
      <xdr:rowOff>0</xdr:rowOff>
    </xdr:from>
    <xdr:to>
      <xdr:col>4</xdr:col>
      <xdr:colOff>11880</xdr:colOff>
      <xdr:row>79</xdr:row>
      <xdr:rowOff>11880</xdr:rowOff>
    </xdr:to>
    <xdr:pic>
      <xdr:nvPicPr>
        <xdr:cNvPr id="12" name="Рисунок 29" descr=""/>
        <xdr:cNvPicPr/>
      </xdr:nvPicPr>
      <xdr:blipFill>
        <a:blip r:embed="rId13"/>
        <a:stretch/>
      </xdr:blipFill>
      <xdr:spPr>
        <a:xfrm>
          <a:off x="9397440" y="1532196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75</xdr:row>
      <xdr:rowOff>0</xdr:rowOff>
    </xdr:from>
    <xdr:to>
      <xdr:col>4</xdr:col>
      <xdr:colOff>11880</xdr:colOff>
      <xdr:row>75</xdr:row>
      <xdr:rowOff>11880</xdr:rowOff>
    </xdr:to>
    <xdr:pic>
      <xdr:nvPicPr>
        <xdr:cNvPr id="13" name="Рисунок 25" descr=""/>
        <xdr:cNvPicPr/>
      </xdr:nvPicPr>
      <xdr:blipFill>
        <a:blip r:embed="rId14"/>
        <a:stretch/>
      </xdr:blipFill>
      <xdr:spPr>
        <a:xfrm>
          <a:off x="9397440" y="14559840"/>
          <a:ext cx="11880" cy="11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0</xdr:colOff>
      <xdr:row>74</xdr:row>
      <xdr:rowOff>0</xdr:rowOff>
    </xdr:from>
    <xdr:to>
      <xdr:col>4</xdr:col>
      <xdr:colOff>11880</xdr:colOff>
      <xdr:row>74</xdr:row>
      <xdr:rowOff>11880</xdr:rowOff>
    </xdr:to>
    <xdr:pic>
      <xdr:nvPicPr>
        <xdr:cNvPr id="14" name="Рисунок 26" descr=""/>
        <xdr:cNvPicPr/>
      </xdr:nvPicPr>
      <xdr:blipFill>
        <a:blip r:embed="rId15"/>
        <a:stretch/>
      </xdr:blipFill>
      <xdr:spPr>
        <a:xfrm>
          <a:off x="9397440" y="14369400"/>
          <a:ext cx="11880" cy="11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7</xdr:col>
      <xdr:colOff>419040</xdr:colOff>
      <xdr:row>0</xdr:row>
      <xdr:rowOff>38160</xdr:rowOff>
    </xdr:from>
    <xdr:to>
      <xdr:col>7</xdr:col>
      <xdr:colOff>1320840</xdr:colOff>
      <xdr:row>3</xdr:row>
      <xdr:rowOff>104040</xdr:rowOff>
    </xdr:to>
    <xdr:pic>
      <xdr:nvPicPr>
        <xdr:cNvPr id="15" name="Рисунок 2" descr="Рисунок 2"/>
        <xdr:cNvPicPr/>
      </xdr:nvPicPr>
      <xdr:blipFill>
        <a:blip r:embed="rId1"/>
        <a:stretch/>
      </xdr:blipFill>
      <xdr:spPr>
        <a:xfrm>
          <a:off x="10861560" y="38160"/>
          <a:ext cx="901800" cy="637560"/>
        </a:xfrm>
        <a:prstGeom prst="rect">
          <a:avLst/>
        </a:prstGeom>
        <a:ln w="12700">
          <a:noFill/>
        </a:ln>
      </xdr:spPr>
    </xdr:pic>
    <xdr:clientData/>
  </xdr:twoCellAnchor>
  <xdr:twoCellAnchor editAs="oneCell">
    <xdr:from>
      <xdr:col>1</xdr:col>
      <xdr:colOff>262440</xdr:colOff>
      <xdr:row>0</xdr:row>
      <xdr:rowOff>76320</xdr:rowOff>
    </xdr:from>
    <xdr:to>
      <xdr:col>1</xdr:col>
      <xdr:colOff>1129680</xdr:colOff>
      <xdr:row>3</xdr:row>
      <xdr:rowOff>91440</xdr:rowOff>
    </xdr:to>
    <xdr:pic>
      <xdr:nvPicPr>
        <xdr:cNvPr id="16" name="Рисунок 2" descr="Logo Mission 2020"/>
        <xdr:cNvPicPr/>
      </xdr:nvPicPr>
      <xdr:blipFill>
        <a:blip r:embed="rId2"/>
        <a:stretch/>
      </xdr:blipFill>
      <xdr:spPr>
        <a:xfrm>
          <a:off x="1025640" y="76320"/>
          <a:ext cx="867240" cy="5868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190800</xdr:colOff>
      <xdr:row>1</xdr:row>
      <xdr:rowOff>79560</xdr:rowOff>
    </xdr:from>
    <xdr:to>
      <xdr:col>1</xdr:col>
      <xdr:colOff>1032840</xdr:colOff>
      <xdr:row>4</xdr:row>
      <xdr:rowOff>16920</xdr:rowOff>
    </xdr:to>
    <xdr:pic>
      <xdr:nvPicPr>
        <xdr:cNvPr id="17" name="Рисунок 2" descr="Рисунок 2"/>
        <xdr:cNvPicPr/>
      </xdr:nvPicPr>
      <xdr:blipFill>
        <a:blip r:embed="rId1"/>
        <a:stretch/>
      </xdr:blipFill>
      <xdr:spPr>
        <a:xfrm>
          <a:off x="1024560" y="260640"/>
          <a:ext cx="842040" cy="6231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2577960</xdr:colOff>
      <xdr:row>0</xdr:row>
      <xdr:rowOff>25560</xdr:rowOff>
    </xdr:from>
    <xdr:to>
      <xdr:col>1</xdr:col>
      <xdr:colOff>3072600</xdr:colOff>
      <xdr:row>2</xdr:row>
      <xdr:rowOff>88200</xdr:rowOff>
    </xdr:to>
    <xdr:pic>
      <xdr:nvPicPr>
        <xdr:cNvPr id="18" name="Рисунок 4" descr="Рисунок 4"/>
        <xdr:cNvPicPr/>
      </xdr:nvPicPr>
      <xdr:blipFill>
        <a:blip r:embed="rId2"/>
        <a:stretch/>
      </xdr:blipFill>
      <xdr:spPr>
        <a:xfrm>
          <a:off x="3411720" y="25560"/>
          <a:ext cx="494640" cy="472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1258920</xdr:colOff>
      <xdr:row>0</xdr:row>
      <xdr:rowOff>55800</xdr:rowOff>
    </xdr:from>
    <xdr:to>
      <xdr:col>1</xdr:col>
      <xdr:colOff>1789920</xdr:colOff>
      <xdr:row>2</xdr:row>
      <xdr:rowOff>81720</xdr:rowOff>
    </xdr:to>
    <xdr:pic>
      <xdr:nvPicPr>
        <xdr:cNvPr id="19" name="Рисунок 5" descr="Рисунок 5"/>
        <xdr:cNvPicPr/>
      </xdr:nvPicPr>
      <xdr:blipFill>
        <a:blip r:embed="rId3"/>
        <a:stretch/>
      </xdr:blipFill>
      <xdr:spPr>
        <a:xfrm>
          <a:off x="2092680" y="55800"/>
          <a:ext cx="531000" cy="4356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1981080</xdr:colOff>
      <xdr:row>0</xdr:row>
      <xdr:rowOff>89640</xdr:rowOff>
    </xdr:from>
    <xdr:to>
      <xdr:col>1</xdr:col>
      <xdr:colOff>2424960</xdr:colOff>
      <xdr:row>2</xdr:row>
      <xdr:rowOff>2520</xdr:rowOff>
    </xdr:to>
    <xdr:pic>
      <xdr:nvPicPr>
        <xdr:cNvPr id="20" name="Рисунок 6" descr="Рисунок 6"/>
        <xdr:cNvPicPr/>
      </xdr:nvPicPr>
      <xdr:blipFill>
        <a:blip r:embed="rId4"/>
        <a:stretch/>
      </xdr:blipFill>
      <xdr:spPr>
        <a:xfrm>
          <a:off x="2814840" y="89640"/>
          <a:ext cx="443880" cy="3225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1361880</xdr:colOff>
      <xdr:row>2</xdr:row>
      <xdr:rowOff>193320</xdr:rowOff>
    </xdr:from>
    <xdr:to>
      <xdr:col>1</xdr:col>
      <xdr:colOff>1878840</xdr:colOff>
      <xdr:row>4</xdr:row>
      <xdr:rowOff>136440</xdr:rowOff>
    </xdr:to>
    <xdr:pic>
      <xdr:nvPicPr>
        <xdr:cNvPr id="21" name="Рисунок 7" descr="Рисунок 7"/>
        <xdr:cNvPicPr/>
      </xdr:nvPicPr>
      <xdr:blipFill>
        <a:blip r:embed="rId5"/>
        <a:stretch/>
      </xdr:blipFill>
      <xdr:spPr>
        <a:xfrm>
          <a:off x="2195640" y="603000"/>
          <a:ext cx="516960" cy="40032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1</xdr:col>
      <xdr:colOff>2158920</xdr:colOff>
      <xdr:row>2</xdr:row>
      <xdr:rowOff>203040</xdr:rowOff>
    </xdr:from>
    <xdr:to>
      <xdr:col>1</xdr:col>
      <xdr:colOff>2630880</xdr:colOff>
      <xdr:row>4</xdr:row>
      <xdr:rowOff>138960</xdr:rowOff>
    </xdr:to>
    <xdr:pic>
      <xdr:nvPicPr>
        <xdr:cNvPr id="22" name="Рисунок 8" descr="Рисунок 8"/>
        <xdr:cNvPicPr/>
      </xdr:nvPicPr>
      <xdr:blipFill>
        <a:blip r:embed="rId6"/>
        <a:stretch/>
      </xdr:blipFill>
      <xdr:spPr>
        <a:xfrm>
          <a:off x="2992680" y="612720"/>
          <a:ext cx="471960" cy="393120"/>
        </a:xfrm>
        <a:prstGeom prst="rect">
          <a:avLst/>
        </a:prstGeom>
        <a:ln w="1270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190800</xdr:colOff>
      <xdr:row>2</xdr:row>
      <xdr:rowOff>79560</xdr:rowOff>
    </xdr:from>
    <xdr:to>
      <xdr:col>2</xdr:col>
      <xdr:colOff>1032840</xdr:colOff>
      <xdr:row>5</xdr:row>
      <xdr:rowOff>70200</xdr:rowOff>
    </xdr:to>
    <xdr:pic>
      <xdr:nvPicPr>
        <xdr:cNvPr id="23" name="Рисунок 2" descr="Рисунок 2"/>
        <xdr:cNvPicPr/>
      </xdr:nvPicPr>
      <xdr:blipFill>
        <a:blip r:embed="rId1"/>
        <a:stretch/>
      </xdr:blipFill>
      <xdr:spPr>
        <a:xfrm>
          <a:off x="1400400" y="460440"/>
          <a:ext cx="842040" cy="65196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2577960</xdr:colOff>
      <xdr:row>1</xdr:row>
      <xdr:rowOff>25560</xdr:rowOff>
    </xdr:from>
    <xdr:to>
      <xdr:col>2</xdr:col>
      <xdr:colOff>3072600</xdr:colOff>
      <xdr:row>3</xdr:row>
      <xdr:rowOff>106200</xdr:rowOff>
    </xdr:to>
    <xdr:pic>
      <xdr:nvPicPr>
        <xdr:cNvPr id="24" name="Рисунок 4" descr="Рисунок 4"/>
        <xdr:cNvPicPr/>
      </xdr:nvPicPr>
      <xdr:blipFill>
        <a:blip r:embed="rId2"/>
        <a:stretch/>
      </xdr:blipFill>
      <xdr:spPr>
        <a:xfrm>
          <a:off x="3787560" y="216000"/>
          <a:ext cx="494640" cy="491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1258920</xdr:colOff>
      <xdr:row>1</xdr:row>
      <xdr:rowOff>55800</xdr:rowOff>
    </xdr:from>
    <xdr:to>
      <xdr:col>2</xdr:col>
      <xdr:colOff>1789920</xdr:colOff>
      <xdr:row>3</xdr:row>
      <xdr:rowOff>99720</xdr:rowOff>
    </xdr:to>
    <xdr:pic>
      <xdr:nvPicPr>
        <xdr:cNvPr id="25" name="Рисунок 5" descr="Рисунок 5"/>
        <xdr:cNvPicPr/>
      </xdr:nvPicPr>
      <xdr:blipFill>
        <a:blip r:embed="rId3"/>
        <a:stretch/>
      </xdr:blipFill>
      <xdr:spPr>
        <a:xfrm>
          <a:off x="2468520" y="246240"/>
          <a:ext cx="531000" cy="45468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1981080</xdr:colOff>
      <xdr:row>1</xdr:row>
      <xdr:rowOff>89640</xdr:rowOff>
    </xdr:from>
    <xdr:to>
      <xdr:col>2</xdr:col>
      <xdr:colOff>2424960</xdr:colOff>
      <xdr:row>3</xdr:row>
      <xdr:rowOff>20520</xdr:rowOff>
    </xdr:to>
    <xdr:pic>
      <xdr:nvPicPr>
        <xdr:cNvPr id="26" name="Рисунок 6" descr="Рисунок 6"/>
        <xdr:cNvPicPr/>
      </xdr:nvPicPr>
      <xdr:blipFill>
        <a:blip r:embed="rId4"/>
        <a:stretch/>
      </xdr:blipFill>
      <xdr:spPr>
        <a:xfrm>
          <a:off x="3190680" y="280080"/>
          <a:ext cx="443880" cy="34164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1361880</xdr:colOff>
      <xdr:row>3</xdr:row>
      <xdr:rowOff>211320</xdr:rowOff>
    </xdr:from>
    <xdr:to>
      <xdr:col>2</xdr:col>
      <xdr:colOff>1878840</xdr:colOff>
      <xdr:row>5</xdr:row>
      <xdr:rowOff>189720</xdr:rowOff>
    </xdr:to>
    <xdr:pic>
      <xdr:nvPicPr>
        <xdr:cNvPr id="27" name="Рисунок 7" descr="Рисунок 7"/>
        <xdr:cNvPicPr/>
      </xdr:nvPicPr>
      <xdr:blipFill>
        <a:blip r:embed="rId5"/>
        <a:stretch/>
      </xdr:blipFill>
      <xdr:spPr>
        <a:xfrm>
          <a:off x="2571480" y="812520"/>
          <a:ext cx="516960" cy="419400"/>
        </a:xfrm>
        <a:prstGeom prst="rect">
          <a:avLst/>
        </a:prstGeom>
        <a:ln w="12700">
          <a:noFill/>
        </a:ln>
      </xdr:spPr>
    </xdr:pic>
    <xdr:clientData/>
  </xdr:twoCellAnchor>
  <xdr:twoCellAnchor editAs="twoCell">
    <xdr:from>
      <xdr:col>2</xdr:col>
      <xdr:colOff>2158920</xdr:colOff>
      <xdr:row>4</xdr:row>
      <xdr:rowOff>720</xdr:rowOff>
    </xdr:from>
    <xdr:to>
      <xdr:col>2</xdr:col>
      <xdr:colOff>2630880</xdr:colOff>
      <xdr:row>6</xdr:row>
      <xdr:rowOff>1800</xdr:rowOff>
    </xdr:to>
    <xdr:pic>
      <xdr:nvPicPr>
        <xdr:cNvPr id="28" name="Рисунок 8" descr="Рисунок 8"/>
        <xdr:cNvPicPr/>
      </xdr:nvPicPr>
      <xdr:blipFill>
        <a:blip r:embed="rId6"/>
        <a:stretch/>
      </xdr:blipFill>
      <xdr:spPr>
        <a:xfrm>
          <a:off x="3368520" y="822240"/>
          <a:ext cx="471960" cy="412200"/>
        </a:xfrm>
        <a:prstGeom prst="rect">
          <a:avLst/>
        </a:prstGeom>
        <a:ln w="1270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s_s_volkov/Downloads/&#1052;&#1048;&#1064;&#1053;%20&#1060;&#1059;&#1044;&#1057;_&#1041;&#1083;&#1072;&#1085;&#1082;%20&#1079;&#1072;&#1082;&#1072;&#1079;&#1072;%20&#1076;&#1083;&#1103;%20&#1082;&#1083;&#1080;&#1077;&#1085;&#1090;&#1086;&#1074;_10.11.2021.xlsx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52;&#1048;&#1064;&#1053;%20&#1060;&#1059;&#1044;&#1057;_&#1041;&#1083;&#1072;&#1085;&#1082;%20&#1079;&#1072;&#1082;&#1072;&#1079;&#1072;%20&#1076;&#1083;&#1103;%20&#1082;&#1083;&#1080;&#1077;&#1085;&#1090;&#1086;&#1074;_10.11.2021%202.xlsx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olgagromysheva/Documents/&#1058;&#1044;&#1052;/&#1055;&#1088;&#1086;&#1076;&#1091;&#1082;&#1090;&#1099;/&#1041;&#1086;&#1085;&#1076;&#1102;&#1077;&#1083;&#1100;/FS%20price%20list%20from%2001.02.2022).xlsb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https://d.docs.live.net/Users/tanyatanya/Desktop/Audi%20S7/&#1062;&#1077;&#1085;&#1099;/&#1094;&#1077;&#1085;&#1099;%20&#1087;&#1086;%20&#1082;&#1083;&#1080;&#1077;&#1085;&#1090;&#1072;&#1084;/&#1062;&#1077;&#1085;&#1099;%20&#1082;&#1083;&#1080;&#1077;&#1085;&#1090;&#1099;%20&#1041;&#1086;&#1103;&#1088;&#1080;&#1085;&#1086;&#1074;%20&#1087;&#1086;&#1089;&#1083;&#1077;%20&#1087;&#1086;&#1074;&#1099;&#1096;&#1077;&#1085;&#1080;&#1103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tail"/>
      <sheetName val="HoReCa"/>
      <sheetName val="Вес брутто"/>
      <sheetName val="ZP01"/>
      <sheetName val="ZMT3"/>
    </sheetNames>
    <sheetDataSet>
      <sheetData sheetId="0"/>
      <sheetData sheetId="1">
        <row r="7">
          <cell r="A7">
            <v>44704</v>
          </cell>
          <cell r="B7" t="str">
            <v>Тортильи Пшеничные, 10 дюймов (25 см)</v>
          </cell>
          <cell r="C7" t="str">
            <v>Mission Professional</v>
          </cell>
          <cell r="D7" t="str">
            <v>12 шт, 800г</v>
          </cell>
          <cell r="E7">
            <v>10</v>
          </cell>
          <cell r="F7">
            <v>8</v>
          </cell>
          <cell r="G7">
            <v>8.64</v>
          </cell>
          <cell r="H7">
            <v>6.58533333333333</v>
          </cell>
          <cell r="I7">
            <v>79.024</v>
          </cell>
          <cell r="J7">
            <v>86.9264</v>
          </cell>
          <cell r="K7">
            <v>790.24</v>
          </cell>
          <cell r="L7">
            <v>869.264</v>
          </cell>
        </row>
        <row r="8">
          <cell r="A8">
            <v>44701</v>
          </cell>
          <cell r="B8" t="str">
            <v>Тортильи Сырные, 10 дюймов (25 см)</v>
          </cell>
          <cell r="C8" t="str">
            <v>Mission Professional</v>
          </cell>
          <cell r="D8" t="str">
            <v>12 шт, 810г</v>
          </cell>
          <cell r="E8">
            <v>10</v>
          </cell>
          <cell r="F8">
            <v>8.1</v>
          </cell>
          <cell r="G8">
            <v>8.74</v>
          </cell>
          <cell r="H8">
            <v>8.12933333333333</v>
          </cell>
          <cell r="I8">
            <v>97.552</v>
          </cell>
          <cell r="J8">
            <v>107.3072</v>
          </cell>
          <cell r="K8">
            <v>975.52</v>
          </cell>
          <cell r="L8">
            <v>1073.072</v>
          </cell>
        </row>
        <row r="9">
          <cell r="A9">
            <v>40532</v>
          </cell>
          <cell r="B9" t="str">
            <v>Тортильи Пшеничные, 12 дюймов (30 см)</v>
          </cell>
          <cell r="C9" t="str">
            <v>Mission Professional</v>
          </cell>
          <cell r="D9" t="str">
            <v>12 шт, 1000г</v>
          </cell>
          <cell r="E9">
            <v>5</v>
          </cell>
          <cell r="F9">
            <v>5</v>
          </cell>
          <cell r="G9">
            <v>5.41</v>
          </cell>
          <cell r="H9">
            <v>9.90266666666667</v>
          </cell>
          <cell r="I9">
            <v>118.832</v>
          </cell>
          <cell r="J9">
            <v>130.7152</v>
          </cell>
          <cell r="K9">
            <v>594.16</v>
          </cell>
          <cell r="L9">
            <v>653.576</v>
          </cell>
        </row>
        <row r="10">
          <cell r="A10">
            <v>40531</v>
          </cell>
          <cell r="B10" t="str">
            <v>Тортильи Сырные, 12 дюймов (30 см)</v>
          </cell>
          <cell r="C10" t="str">
            <v>Mission Professional</v>
          </cell>
          <cell r="D10" t="str">
            <v>12 шт, 1100г</v>
          </cell>
          <cell r="E10">
            <v>5</v>
          </cell>
          <cell r="F10">
            <v>5.5</v>
          </cell>
          <cell r="G10">
            <v>5.91</v>
          </cell>
          <cell r="H10">
            <v>12.6313333333333</v>
          </cell>
          <cell r="I10">
            <v>151.576</v>
          </cell>
          <cell r="J10">
            <v>166.7336</v>
          </cell>
          <cell r="K10">
            <v>757.88</v>
          </cell>
          <cell r="L10">
            <v>833.668</v>
          </cell>
        </row>
        <row r="11">
          <cell r="A11">
            <v>48483</v>
          </cell>
          <cell r="B11" t="str">
            <v>Лаваш, 14 дюймов (35,56 см) Пшеничный</v>
          </cell>
          <cell r="C11" t="str">
            <v>Mission Professional</v>
          </cell>
          <cell r="D11" t="str">
            <v>12 шт, 1350г</v>
          </cell>
          <cell r="E11">
            <v>5</v>
          </cell>
          <cell r="F11">
            <v>6.75</v>
          </cell>
          <cell r="G11">
            <v>7.35</v>
          </cell>
          <cell r="H11">
            <v>9.73333333333333</v>
          </cell>
          <cell r="I11">
            <v>116.8</v>
          </cell>
          <cell r="J11">
            <v>128.48</v>
          </cell>
          <cell r="K11">
            <v>584</v>
          </cell>
          <cell r="L11">
            <v>642.4</v>
          </cell>
        </row>
        <row r="12">
          <cell r="A12" t="str">
            <v>Замороженные пшеничные тортильи - срок хранения 12 месяцев (цены указаны за штуку)</v>
          </cell>
        </row>
        <row r="13">
          <cell r="A13">
            <v>47346</v>
          </cell>
          <cell r="B13" t="str">
            <v>Тортильи Пшеничные, 6,5 дюймов (16,5 см)</v>
          </cell>
          <cell r="C13" t="str">
            <v>Mission Professional</v>
          </cell>
          <cell r="D13" t="str">
            <v>12 шт, 350г</v>
          </cell>
          <cell r="E13">
            <v>15</v>
          </cell>
          <cell r="F13">
            <v>5.25</v>
          </cell>
          <cell r="G13">
            <v>5.67</v>
          </cell>
          <cell r="H13">
            <v>5.304</v>
          </cell>
          <cell r="I13">
            <v>63.648</v>
          </cell>
          <cell r="J13">
            <v>70.0128</v>
          </cell>
          <cell r="K13">
            <v>954.72</v>
          </cell>
          <cell r="L13">
            <v>1050.192</v>
          </cell>
        </row>
        <row r="14">
          <cell r="A14">
            <v>47324</v>
          </cell>
          <cell r="B14" t="str">
            <v>Тортильи Пшеничные, 8 дюймов (20 см)</v>
          </cell>
          <cell r="C14" t="str">
            <v>Mission Professional</v>
          </cell>
          <cell r="D14" t="str">
            <v>12 шт, 500г</v>
          </cell>
          <cell r="E14">
            <v>10</v>
          </cell>
          <cell r="F14">
            <v>5</v>
          </cell>
          <cell r="G14">
            <v>5.42</v>
          </cell>
          <cell r="H14">
            <v>5.51933333333334</v>
          </cell>
          <cell r="I14">
            <v>66.232</v>
          </cell>
          <cell r="J14">
            <v>72.8552</v>
          </cell>
          <cell r="K14">
            <v>662.32</v>
          </cell>
          <cell r="L14">
            <v>728.552</v>
          </cell>
        </row>
        <row r="15">
          <cell r="A15">
            <v>44703</v>
          </cell>
          <cell r="B15" t="str">
            <v>Тортильи Пшеничные, 10 дюймов (25 см)</v>
          </cell>
          <cell r="C15" t="str">
            <v>Mission Professional</v>
          </cell>
          <cell r="D15" t="str">
            <v>12 шт, 800г</v>
          </cell>
          <cell r="E15">
            <v>10</v>
          </cell>
          <cell r="F15">
            <v>8</v>
          </cell>
          <cell r="G15">
            <v>8.64</v>
          </cell>
          <cell r="H15">
            <v>6.218</v>
          </cell>
          <cell r="I15">
            <v>74.616</v>
          </cell>
          <cell r="J15">
            <v>82.0776</v>
          </cell>
          <cell r="K15">
            <v>746.16</v>
          </cell>
          <cell r="L15">
            <v>820.776</v>
          </cell>
        </row>
        <row r="16">
          <cell r="A16">
            <v>44700</v>
          </cell>
          <cell r="B16" t="str">
            <v>Тортильи Сырные, 10 дюймов (25 см)</v>
          </cell>
          <cell r="C16" t="str">
            <v>Mission Professional</v>
          </cell>
          <cell r="D16" t="str">
            <v>12 шт, 810г</v>
          </cell>
          <cell r="E16">
            <v>10</v>
          </cell>
          <cell r="F16">
            <v>8.1</v>
          </cell>
          <cell r="G16">
            <v>8.74</v>
          </cell>
          <cell r="H16">
            <v>7.74266666666667</v>
          </cell>
          <cell r="I16">
            <v>92.912</v>
          </cell>
          <cell r="J16">
            <v>102.2032</v>
          </cell>
          <cell r="K16">
            <v>929.12</v>
          </cell>
          <cell r="L16">
            <v>1022.032</v>
          </cell>
        </row>
        <row r="17">
          <cell r="A17">
            <v>44697</v>
          </cell>
          <cell r="B17" t="str">
            <v>Тортильи Томатные, 10 дюймов (25 см)</v>
          </cell>
          <cell r="C17" t="str">
            <v>Mission Professional</v>
          </cell>
          <cell r="D17" t="str">
            <v>12 шт, 810г</v>
          </cell>
          <cell r="E17">
            <v>10</v>
          </cell>
          <cell r="F17">
            <v>8.1</v>
          </cell>
          <cell r="G17">
            <v>8.74</v>
          </cell>
          <cell r="H17">
            <v>7.59533333333333</v>
          </cell>
          <cell r="I17">
            <v>91.144</v>
          </cell>
          <cell r="J17">
            <v>100.2584</v>
          </cell>
          <cell r="K17">
            <v>911.44</v>
          </cell>
          <cell r="L17">
            <v>1002.584</v>
          </cell>
        </row>
        <row r="18">
          <cell r="A18">
            <v>44702</v>
          </cell>
          <cell r="B18" t="str">
            <v>Тортильи Мультизлаковые, 10 дюймов (25 см)</v>
          </cell>
          <cell r="C18" t="str">
            <v>Mission Professional</v>
          </cell>
          <cell r="D18" t="str">
            <v>12 шт, 810г</v>
          </cell>
          <cell r="E18">
            <v>10</v>
          </cell>
          <cell r="F18">
            <v>8.1</v>
          </cell>
          <cell r="G18">
            <v>8.74</v>
          </cell>
          <cell r="H18">
            <v>7.042</v>
          </cell>
          <cell r="I18">
            <v>84.504</v>
          </cell>
          <cell r="J18">
            <v>92.9544</v>
          </cell>
          <cell r="K18">
            <v>845.04</v>
          </cell>
          <cell r="L18">
            <v>929.544</v>
          </cell>
        </row>
        <row r="19">
          <cell r="A19">
            <v>46708</v>
          </cell>
          <cell r="B19" t="str">
            <v>Тортильи Шпинатные, 10 дюймов (25 см)</v>
          </cell>
          <cell r="C19" t="str">
            <v>Mission Professional</v>
          </cell>
          <cell r="D19" t="str">
            <v>12 шт, 810г</v>
          </cell>
          <cell r="E19">
            <v>10</v>
          </cell>
          <cell r="F19">
            <v>8.1</v>
          </cell>
          <cell r="G19">
            <v>8.74</v>
          </cell>
          <cell r="H19">
            <v>7.52133333333333</v>
          </cell>
          <cell r="I19">
            <v>90.256</v>
          </cell>
          <cell r="J19">
            <v>99.2816</v>
          </cell>
          <cell r="K19">
            <v>902.56</v>
          </cell>
          <cell r="L19">
            <v>992.816</v>
          </cell>
        </row>
        <row r="20">
          <cell r="A20">
            <v>800297</v>
          </cell>
          <cell r="B20" t="str">
            <v>Тортильи  Пшеничные, 10,5 дюймов (26,5 см)</v>
          </cell>
          <cell r="C20" t="str">
            <v>Mission Professional</v>
          </cell>
          <cell r="D20" t="str">
            <v>12 шт, 880г</v>
          </cell>
          <cell r="E20">
            <v>10</v>
          </cell>
          <cell r="F20">
            <v>8.8</v>
          </cell>
          <cell r="G20">
            <v>9.42</v>
          </cell>
          <cell r="H20">
            <v>7.02</v>
          </cell>
          <cell r="I20">
            <v>84.24</v>
          </cell>
          <cell r="J20">
            <v>92.664</v>
          </cell>
          <cell r="K20">
            <v>842.4</v>
          </cell>
          <cell r="L20">
            <v>926.64</v>
          </cell>
        </row>
        <row r="21">
          <cell r="A21">
            <v>47755</v>
          </cell>
          <cell r="B21" t="str">
            <v>Тортильи Чёрные, 10,5 дюймов (26 см)</v>
          </cell>
          <cell r="C21" t="str">
            <v>Mission Professional</v>
          </cell>
          <cell r="D21" t="str">
            <v>12 шт, 880г</v>
          </cell>
          <cell r="E21">
            <v>10</v>
          </cell>
          <cell r="F21">
            <v>8.8</v>
          </cell>
          <cell r="G21">
            <v>9.42</v>
          </cell>
          <cell r="H21">
            <v>8.602</v>
          </cell>
          <cell r="I21">
            <v>103.224</v>
          </cell>
          <cell r="J21">
            <v>113.5464</v>
          </cell>
          <cell r="K21">
            <v>1032.24</v>
          </cell>
          <cell r="L21">
            <v>1135.464</v>
          </cell>
        </row>
        <row r="22">
          <cell r="A22">
            <v>47756</v>
          </cell>
          <cell r="B22" t="str">
            <v>Тортильи "Гриль", 10,5 дюймов (26 см)</v>
          </cell>
          <cell r="C22" t="str">
            <v>Mission Professional</v>
          </cell>
          <cell r="D22" t="str">
            <v>12 шт, 880г</v>
          </cell>
          <cell r="E22">
            <v>10</v>
          </cell>
          <cell r="F22">
            <v>8.8</v>
          </cell>
          <cell r="G22">
            <v>9.42</v>
          </cell>
          <cell r="H22">
            <v>6.80666666666667</v>
          </cell>
          <cell r="I22">
            <v>81.68</v>
          </cell>
          <cell r="J22">
            <v>89.848</v>
          </cell>
          <cell r="K22">
            <v>816.8</v>
          </cell>
          <cell r="L22">
            <v>898.48</v>
          </cell>
        </row>
        <row r="23">
          <cell r="A23">
            <v>45193</v>
          </cell>
          <cell r="B23" t="str">
            <v>Тортильи Оригинальные 9 дюймов (22,86 см)</v>
          </cell>
          <cell r="C23" t="str">
            <v>Mission Professional</v>
          </cell>
          <cell r="D23" t="str">
            <v>12 шт, 670г</v>
          </cell>
          <cell r="E23">
            <v>10</v>
          </cell>
          <cell r="F23">
            <v>6.7</v>
          </cell>
          <cell r="G23">
            <v>7.34</v>
          </cell>
          <cell r="H23">
            <v>4.83933333333333</v>
          </cell>
          <cell r="I23">
            <v>58.072</v>
          </cell>
          <cell r="J23">
            <v>63.8792</v>
          </cell>
          <cell r="K23">
            <v>580.72</v>
          </cell>
          <cell r="L23">
            <v>638.792</v>
          </cell>
        </row>
        <row r="24">
          <cell r="A24">
            <v>45194</v>
          </cell>
          <cell r="B24" t="str">
            <v>Тортильи "Гриль" 9 дюймов (22,86 см)</v>
          </cell>
          <cell r="C24" t="str">
            <v>Mission Professional</v>
          </cell>
          <cell r="D24" t="str">
            <v>12 шт, 670г</v>
          </cell>
          <cell r="E24">
            <v>10</v>
          </cell>
          <cell r="F24">
            <v>6.7</v>
          </cell>
          <cell r="G24">
            <v>7.34</v>
          </cell>
          <cell r="H24">
            <v>4.916</v>
          </cell>
          <cell r="I24">
            <v>58.992</v>
          </cell>
          <cell r="J24">
            <v>64.8912</v>
          </cell>
          <cell r="K24">
            <v>589.92</v>
          </cell>
          <cell r="L24">
            <v>648.912</v>
          </cell>
        </row>
        <row r="25">
          <cell r="A25">
            <v>47325</v>
          </cell>
          <cell r="B25" t="str">
            <v>Тортильи Мультизлаковые, 8 дюймов (20,32 см)</v>
          </cell>
          <cell r="C25" t="str">
            <v>Mission Professional</v>
          </cell>
          <cell r="D25" t="str">
            <v>12 шт, 510г</v>
          </cell>
          <cell r="E25">
            <v>10</v>
          </cell>
          <cell r="F25">
            <v>5.1</v>
          </cell>
          <cell r="G25">
            <v>5.4</v>
          </cell>
          <cell r="H25">
            <v>5.52533333333333</v>
          </cell>
          <cell r="I25">
            <v>66.304</v>
          </cell>
          <cell r="J25">
            <v>72.9344</v>
          </cell>
          <cell r="K25">
            <v>663.04</v>
          </cell>
          <cell r="L25">
            <v>729.344</v>
          </cell>
        </row>
        <row r="26">
          <cell r="A26">
            <v>40932</v>
          </cell>
          <cell r="B26" t="str">
            <v>Тортильи "Гриль", 12 дюймов (30 см)</v>
          </cell>
          <cell r="C26" t="str">
            <v>Mission Professional</v>
          </cell>
          <cell r="D26" t="str">
            <v>12 шт, 1000г</v>
          </cell>
          <cell r="E26">
            <v>5</v>
          </cell>
          <cell r="F26">
            <v>5</v>
          </cell>
          <cell r="G26">
            <v>5.37</v>
          </cell>
          <cell r="H26">
            <v>10.22</v>
          </cell>
          <cell r="I26">
            <v>122.64</v>
          </cell>
          <cell r="J26">
            <v>134.904</v>
          </cell>
          <cell r="K26">
            <v>613.2</v>
          </cell>
          <cell r="L26">
            <v>674.52</v>
          </cell>
        </row>
        <row r="27">
          <cell r="A27">
            <v>40533</v>
          </cell>
          <cell r="B27" t="str">
            <v>Тортильи Пшеничные, 12 дюймов (30 см)</v>
          </cell>
          <cell r="C27" t="str">
            <v>Mission Professional</v>
          </cell>
          <cell r="D27" t="str">
            <v>12 шт, 1000г</v>
          </cell>
          <cell r="E27">
            <v>5</v>
          </cell>
          <cell r="F27">
            <v>5</v>
          </cell>
          <cell r="G27">
            <v>5.37</v>
          </cell>
          <cell r="H27">
            <v>9.23666666666667</v>
          </cell>
          <cell r="I27">
            <v>110.84</v>
          </cell>
          <cell r="J27">
            <v>121.924</v>
          </cell>
          <cell r="K27">
            <v>554.2</v>
          </cell>
          <cell r="L27">
            <v>609.62</v>
          </cell>
        </row>
        <row r="28">
          <cell r="A28">
            <v>40523</v>
          </cell>
          <cell r="B28" t="str">
            <v>Тортильи Сырные, 12 дюймов (30 см)</v>
          </cell>
          <cell r="C28" t="str">
            <v>Mission Professional</v>
          </cell>
          <cell r="D28" t="str">
            <v>12 шт, 1100г</v>
          </cell>
          <cell r="E28">
            <v>5</v>
          </cell>
          <cell r="F28">
            <v>5.5</v>
          </cell>
          <cell r="G28">
            <v>5.91</v>
          </cell>
          <cell r="H28">
            <v>11.9013333333333</v>
          </cell>
          <cell r="I28">
            <v>142.816</v>
          </cell>
          <cell r="J28">
            <v>157.0976</v>
          </cell>
          <cell r="K28">
            <v>714.08</v>
          </cell>
          <cell r="L28">
            <v>785.488</v>
          </cell>
        </row>
        <row r="29">
          <cell r="A29">
            <v>48482</v>
          </cell>
          <cell r="B29" t="str">
            <v>Тортильи Пшеничные, 14 дюймов (35,56 см)</v>
          </cell>
          <cell r="C29" t="str">
            <v>Mission Professional</v>
          </cell>
          <cell r="D29" t="str">
            <v>12 шт, 1350г</v>
          </cell>
          <cell r="E29">
            <v>4</v>
          </cell>
          <cell r="F29">
            <v>5.4</v>
          </cell>
          <cell r="G29">
            <v>5.98</v>
          </cell>
          <cell r="H29">
            <v>10.8666666666667</v>
          </cell>
          <cell r="I29">
            <v>130.4</v>
          </cell>
          <cell r="J29">
            <v>143.44</v>
          </cell>
          <cell r="K29">
            <v>521.6</v>
          </cell>
          <cell r="L29">
            <v>573.76</v>
          </cell>
        </row>
        <row r="30">
          <cell r="A30" t="str">
            <v>Замороженные пшеничные питы - срок хранения 12 месяцев (цены указаны за штуку)</v>
          </cell>
        </row>
        <row r="31">
          <cell r="A31">
            <v>800561</v>
          </cell>
          <cell r="B31" t="str">
            <v>Пита пшеничная "Оригинальная" замороженная 14,5 см</v>
          </cell>
          <cell r="C31" t="str">
            <v>Mission Professional</v>
          </cell>
          <cell r="D31" t="str">
            <v>5 шт, 250г</v>
          </cell>
          <cell r="E31">
            <v>20</v>
          </cell>
          <cell r="F31">
            <v>5</v>
          </cell>
          <cell r="G31">
            <v>5.63</v>
          </cell>
          <cell r="H31">
            <v>10.08</v>
          </cell>
          <cell r="I31">
            <v>50.4</v>
          </cell>
          <cell r="J31">
            <v>55.44</v>
          </cell>
          <cell r="K31">
            <v>1008</v>
          </cell>
          <cell r="L31">
            <v>1108.8</v>
          </cell>
        </row>
        <row r="32">
          <cell r="A32">
            <v>800554</v>
          </cell>
          <cell r="B32" t="str">
            <v>Пита пшеничная греческая замороженная 14,5 см</v>
          </cell>
          <cell r="C32" t="str">
            <v>Mission Professional</v>
          </cell>
          <cell r="D32" t="str">
            <v>5 шт, 250г</v>
          </cell>
          <cell r="E32">
            <v>20</v>
          </cell>
          <cell r="F32">
            <v>5</v>
          </cell>
          <cell r="G32">
            <v>5.63</v>
          </cell>
          <cell r="H32">
            <v>10.08</v>
          </cell>
          <cell r="I32">
            <v>50.4</v>
          </cell>
          <cell r="J32">
            <v>55.44</v>
          </cell>
          <cell r="K32">
            <v>1008</v>
          </cell>
          <cell r="L32">
            <v>1108.8</v>
          </cell>
        </row>
        <row r="33">
          <cell r="A33" t="str">
            <v>Кукурузные чипсы Начос - срок хранения 6 месяцев (цены указаны за штуку)</v>
          </cell>
        </row>
        <row r="34">
          <cell r="A34">
            <v>44071</v>
          </cell>
          <cell r="B34" t="str">
            <v>Чипсы кукурузные оригинальные, 500 гр</v>
          </cell>
          <cell r="C34" t="str">
            <v>Delicados Professional</v>
          </cell>
          <cell r="D34" t="str">
            <v>500г</v>
          </cell>
          <cell r="E34">
            <v>10</v>
          </cell>
          <cell r="F34">
            <v>5</v>
          </cell>
          <cell r="G34">
            <v>5.65</v>
          </cell>
        </row>
        <row r="34">
          <cell r="I34">
            <v>98.064</v>
          </cell>
          <cell r="J34">
            <v>107.8704</v>
          </cell>
          <cell r="K34">
            <v>980.64</v>
          </cell>
          <cell r="L34">
            <v>1078.704</v>
          </cell>
        </row>
        <row r="35">
          <cell r="A35">
            <v>44072</v>
          </cell>
          <cell r="B35" t="str">
            <v>Чипсы кукурузные с барбекю, 500 гр</v>
          </cell>
          <cell r="C35" t="str">
            <v>Delicados Professional</v>
          </cell>
          <cell r="D35" t="str">
            <v>500г</v>
          </cell>
          <cell r="E35">
            <v>10</v>
          </cell>
          <cell r="F35">
            <v>5</v>
          </cell>
          <cell r="G35">
            <v>5.65</v>
          </cell>
        </row>
        <row r="35">
          <cell r="I35">
            <v>98.064</v>
          </cell>
          <cell r="J35">
            <v>107.8704</v>
          </cell>
          <cell r="K35">
            <v>980.64</v>
          </cell>
          <cell r="L35">
            <v>1078.704</v>
          </cell>
        </row>
        <row r="36">
          <cell r="A36">
            <v>44082</v>
          </cell>
          <cell r="B36" t="str">
            <v>Чипсы кукурузные с сыром, 500 гр</v>
          </cell>
          <cell r="C36" t="str">
            <v>Delicados Professional</v>
          </cell>
          <cell r="D36" t="str">
            <v>500г</v>
          </cell>
          <cell r="E36">
            <v>10</v>
          </cell>
          <cell r="F36">
            <v>5</v>
          </cell>
          <cell r="G36">
            <v>5.65</v>
          </cell>
        </row>
        <row r="36">
          <cell r="I36">
            <v>98.064</v>
          </cell>
          <cell r="J36">
            <v>107.8704</v>
          </cell>
          <cell r="K36">
            <v>980.64</v>
          </cell>
          <cell r="L36">
            <v>1078.704</v>
          </cell>
        </row>
        <row r="37">
          <cell r="A37" t="str">
            <v>Cоусы (цены указаны за штуку)</v>
          </cell>
        </row>
        <row r="38">
          <cell r="A38">
            <v>30160</v>
          </cell>
          <cell r="B38" t="str">
            <v>Сырный соус чеддар</v>
          </cell>
          <cell r="C38" t="str">
            <v>La Preferida</v>
          </cell>
          <cell r="D38" t="str">
            <v>3 кг банка</v>
          </cell>
          <cell r="E38">
            <v>6</v>
          </cell>
          <cell r="F38">
            <v>18</v>
          </cell>
          <cell r="G38">
            <v>19.68</v>
          </cell>
        </row>
        <row r="38">
          <cell r="I38">
            <v>817</v>
          </cell>
          <cell r="J38">
            <v>980.4</v>
          </cell>
          <cell r="K38">
            <v>4902</v>
          </cell>
          <cell r="L38">
            <v>5882.4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ReC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МФС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 pitchFamily="0" charset="1"/>
        <a:ea typeface="Helvetica Neue" pitchFamily="0" charset="1"/>
        <a:cs typeface="Helvetica Neue" pitchFamily="0" charset="1"/>
      </a:majorFont>
      <a:minorFont>
        <a:latin typeface="Helvetica Neue" pitchFamily="0" charset="1"/>
        <a:ea typeface="Helvetica Neue" pitchFamily="0" charset="1"/>
        <a:cs typeface="Helvetica Neue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tint val="100000"/>
                <a:shade val="100000"/>
              </a:schemeClr>
            </a:gs>
            <a:gs pos="100000">
              <a:schemeClr val="phClr">
                <a:tint val="50000"/>
                <a:shade val="100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info@tdm-horeca.ru" TargetMode="External"/><Relationship Id="rId2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7" topLeftCell="A8" activePane="bottomLeft" state="frozen"/>
      <selection pane="topLeft" activeCell="A1" activeCellId="0" sqref="A1"/>
      <selection pane="bottomLeft" activeCell="A8" activeCellId="0" sqref="A8"/>
    </sheetView>
  </sheetViews>
  <sheetFormatPr defaultColWidth="33.515625" defaultRowHeight="13.5" zeroHeight="false" outlineLevelRow="0" outlineLevelCol="0"/>
  <cols>
    <col collapsed="false" customWidth="true" hidden="false" outlineLevel="0" max="1" min="1" style="1" width="79.67"/>
    <col collapsed="false" customWidth="true" hidden="false" outlineLevel="0" max="2" min="2" style="2" width="17.16"/>
    <col collapsed="false" customWidth="true" hidden="false" outlineLevel="0" max="3" min="3" style="2" width="12.83"/>
    <col collapsed="false" customWidth="true" hidden="false" outlineLevel="0" max="4" min="4" style="1" width="23.67"/>
    <col collapsed="false" customWidth="true" hidden="false" outlineLevel="0" max="5" min="5" style="1" width="18.67"/>
    <col collapsed="false" customWidth="true" hidden="false" outlineLevel="0" max="6" min="6" style="3" width="18.67"/>
    <col collapsed="false" customWidth="true" hidden="false" outlineLevel="0" max="7" min="7" style="3" width="29.52"/>
    <col collapsed="false" customWidth="false" hidden="false" outlineLevel="0" max="16384" min="8" style="1" width="33.52"/>
  </cols>
  <sheetData>
    <row r="1" customFormat="false" ht="17.35" hidden="false" customHeight="false" outlineLevel="0" collapsed="false">
      <c r="A1" s="4"/>
      <c r="B1" s="5"/>
      <c r="C1" s="6"/>
      <c r="E1" s="7"/>
    </row>
    <row r="2" customFormat="false" ht="17.35" hidden="false" customHeight="false" outlineLevel="0" collapsed="false">
      <c r="A2" s="8"/>
      <c r="B2" s="9" t="s">
        <v>0</v>
      </c>
      <c r="C2" s="6"/>
      <c r="E2" s="7"/>
    </row>
    <row r="3" customFormat="false" ht="15" hidden="false" customHeight="false" outlineLevel="0" collapsed="false">
      <c r="B3" s="10" t="s">
        <v>1</v>
      </c>
      <c r="C3" s="6"/>
      <c r="E3" s="7"/>
    </row>
    <row r="4" customFormat="false" ht="13.5" hidden="false" customHeight="false" outlineLevel="0" collapsed="false">
      <c r="B4" s="5"/>
      <c r="C4" s="6"/>
      <c r="E4" s="7"/>
    </row>
    <row r="5" customFormat="false" ht="13.5" hidden="false" customHeight="false" outlineLevel="0" collapsed="false">
      <c r="B5" s="5"/>
      <c r="C5" s="6"/>
      <c r="E5" s="2"/>
    </row>
    <row r="6" customFormat="false" ht="17.35" hidden="false" customHeight="false" outlineLevel="0" collapsed="false">
      <c r="A6" s="11"/>
      <c r="B6" s="4"/>
      <c r="C6" s="6"/>
      <c r="E6" s="7"/>
      <c r="F6" s="4"/>
      <c r="G6" s="4"/>
    </row>
    <row r="7" customFormat="false" ht="17.35" hidden="false" customHeight="false" outlineLevel="0" collapsed="false">
      <c r="A7" s="11"/>
      <c r="B7" s="4"/>
      <c r="C7" s="6"/>
      <c r="E7" s="2"/>
      <c r="F7" s="4"/>
      <c r="G7" s="4"/>
    </row>
    <row r="8" s="14" customFormat="true" ht="17.35" hidden="false" customHeight="false" outlineLevel="0" collapsed="false">
      <c r="A8" s="12" t="s">
        <v>2</v>
      </c>
      <c r="B8" s="12"/>
      <c r="C8" s="12"/>
      <c r="D8" s="12"/>
      <c r="E8" s="12"/>
      <c r="F8" s="12"/>
      <c r="G8" s="13"/>
    </row>
    <row r="9" customFormat="false" ht="27.7" hidden="false" customHeight="false" outlineLevel="0" collapsed="false">
      <c r="A9" s="15" t="s">
        <v>3</v>
      </c>
      <c r="B9" s="16" t="s">
        <v>4</v>
      </c>
      <c r="C9" s="17" t="s">
        <v>5</v>
      </c>
      <c r="D9" s="17" t="s">
        <v>6</v>
      </c>
      <c r="E9" s="17" t="s">
        <v>7</v>
      </c>
      <c r="F9" s="18" t="s">
        <v>8</v>
      </c>
      <c r="G9" s="19" t="s">
        <v>9</v>
      </c>
    </row>
    <row r="10" customFormat="false" ht="15" hidden="false" customHeight="false" outlineLevel="0" collapsed="false">
      <c r="A10" s="20" t="s">
        <v>10</v>
      </c>
      <c r="B10" s="21" t="n">
        <v>2.76</v>
      </c>
      <c r="C10" s="21" t="n">
        <v>40</v>
      </c>
      <c r="D10" s="22" t="s">
        <v>11</v>
      </c>
      <c r="E10" s="22" t="s">
        <v>12</v>
      </c>
      <c r="F10" s="23" t="s">
        <v>13</v>
      </c>
      <c r="G10" s="24" t="s">
        <v>2</v>
      </c>
    </row>
    <row r="11" customFormat="false" ht="15" hidden="false" customHeight="false" outlineLevel="0" collapsed="false">
      <c r="A11" s="25" t="s">
        <v>14</v>
      </c>
      <c r="B11" s="26" t="n">
        <v>3.4</v>
      </c>
      <c r="C11" s="26" t="n">
        <v>28</v>
      </c>
      <c r="D11" s="27" t="s">
        <v>11</v>
      </c>
      <c r="E11" s="27" t="s">
        <v>12</v>
      </c>
      <c r="F11" s="28" t="s">
        <v>13</v>
      </c>
      <c r="G11" s="24" t="s">
        <v>2</v>
      </c>
    </row>
    <row r="12" customFormat="false" ht="15" hidden="false" customHeight="false" outlineLevel="0" collapsed="false">
      <c r="A12" s="25" t="s">
        <v>15</v>
      </c>
      <c r="B12" s="26" t="n">
        <v>2.47</v>
      </c>
      <c r="C12" s="26" t="n">
        <v>24</v>
      </c>
      <c r="D12" s="27" t="s">
        <v>11</v>
      </c>
      <c r="E12" s="27" t="s">
        <v>12</v>
      </c>
      <c r="F12" s="28" t="s">
        <v>13</v>
      </c>
      <c r="G12" s="24" t="s">
        <v>2</v>
      </c>
    </row>
    <row r="13" customFormat="false" ht="15" hidden="false" customHeight="false" outlineLevel="0" collapsed="false">
      <c r="A13" s="25" t="s">
        <v>16</v>
      </c>
      <c r="B13" s="26" t="n">
        <v>2.88</v>
      </c>
      <c r="C13" s="26" t="n">
        <v>48</v>
      </c>
      <c r="D13" s="27" t="s">
        <v>11</v>
      </c>
      <c r="E13" s="27" t="s">
        <v>12</v>
      </c>
      <c r="F13" s="28" t="s">
        <v>13</v>
      </c>
      <c r="G13" s="24" t="s">
        <v>2</v>
      </c>
    </row>
    <row r="14" customFormat="false" ht="15" hidden="false" customHeight="false" outlineLevel="0" collapsed="false">
      <c r="A14" s="25" t="s">
        <v>17</v>
      </c>
      <c r="B14" s="26" t="n">
        <v>2.43</v>
      </c>
      <c r="C14" s="26" t="n">
        <v>24</v>
      </c>
      <c r="D14" s="27" t="s">
        <v>11</v>
      </c>
      <c r="E14" s="27" t="s">
        <v>12</v>
      </c>
      <c r="F14" s="28" t="s">
        <v>13</v>
      </c>
      <c r="G14" s="24" t="s">
        <v>2</v>
      </c>
      <c r="H14" s="29"/>
    </row>
    <row r="15" customFormat="false" ht="15" hidden="false" customHeight="false" outlineLevel="0" collapsed="false">
      <c r="A15" s="25" t="s">
        <v>18</v>
      </c>
      <c r="B15" s="26" t="n">
        <v>2.536</v>
      </c>
      <c r="C15" s="26" t="n">
        <v>24</v>
      </c>
      <c r="D15" s="27" t="s">
        <v>11</v>
      </c>
      <c r="E15" s="27" t="s">
        <v>12</v>
      </c>
      <c r="F15" s="28" t="s">
        <v>13</v>
      </c>
      <c r="G15" s="24" t="s">
        <v>2</v>
      </c>
      <c r="H15" s="29"/>
    </row>
    <row r="16" customFormat="false" ht="15" hidden="false" customHeight="false" outlineLevel="0" collapsed="false">
      <c r="A16" s="25" t="s">
        <v>19</v>
      </c>
      <c r="B16" s="26" t="n">
        <v>2.12</v>
      </c>
      <c r="C16" s="26" t="n">
        <v>24</v>
      </c>
      <c r="D16" s="27" t="s">
        <v>11</v>
      </c>
      <c r="E16" s="27" t="s">
        <v>12</v>
      </c>
      <c r="F16" s="28" t="s">
        <v>13</v>
      </c>
      <c r="G16" s="24" t="s">
        <v>2</v>
      </c>
      <c r="H16" s="29"/>
    </row>
    <row r="17" customFormat="false" ht="15" hidden="false" customHeight="false" outlineLevel="0" collapsed="false">
      <c r="A17" s="25" t="s">
        <v>20</v>
      </c>
      <c r="B17" s="26" t="n">
        <v>2.54</v>
      </c>
      <c r="C17" s="26" t="n">
        <v>36</v>
      </c>
      <c r="D17" s="27" t="s">
        <v>11</v>
      </c>
      <c r="E17" s="27" t="s">
        <v>12</v>
      </c>
      <c r="F17" s="28" t="s">
        <v>13</v>
      </c>
      <c r="G17" s="24" t="s">
        <v>2</v>
      </c>
      <c r="H17" s="29"/>
    </row>
    <row r="18" customFormat="false" ht="15" hidden="false" customHeight="false" outlineLevel="0" collapsed="false">
      <c r="A18" s="25" t="s">
        <v>21</v>
      </c>
      <c r="B18" s="26" t="n">
        <v>2.64</v>
      </c>
      <c r="C18" s="26" t="n">
        <v>48</v>
      </c>
      <c r="D18" s="27" t="s">
        <v>11</v>
      </c>
      <c r="E18" s="27" t="s">
        <v>12</v>
      </c>
      <c r="F18" s="28" t="s">
        <v>13</v>
      </c>
      <c r="G18" s="24" t="s">
        <v>2</v>
      </c>
      <c r="H18" s="29"/>
    </row>
    <row r="19" customFormat="false" ht="15" hidden="false" customHeight="false" outlineLevel="0" collapsed="false">
      <c r="A19" s="25" t="s">
        <v>22</v>
      </c>
      <c r="B19" s="26" t="n">
        <v>2.64</v>
      </c>
      <c r="C19" s="26" t="n">
        <v>24</v>
      </c>
      <c r="D19" s="27" t="s">
        <v>11</v>
      </c>
      <c r="E19" s="27" t="s">
        <v>12</v>
      </c>
      <c r="F19" s="28" t="s">
        <v>13</v>
      </c>
      <c r="G19" s="24" t="s">
        <v>2</v>
      </c>
      <c r="H19" s="29"/>
    </row>
    <row r="20" customFormat="false" ht="15" hidden="false" customHeight="false" outlineLevel="0" collapsed="false">
      <c r="A20" s="25" t="s">
        <v>23</v>
      </c>
      <c r="B20" s="26" t="n">
        <v>2.896</v>
      </c>
      <c r="C20" s="26" t="n">
        <v>48</v>
      </c>
      <c r="D20" s="27" t="s">
        <v>11</v>
      </c>
      <c r="E20" s="27" t="s">
        <v>12</v>
      </c>
      <c r="F20" s="28" t="s">
        <v>13</v>
      </c>
      <c r="G20" s="24" t="s">
        <v>2</v>
      </c>
      <c r="H20" s="29"/>
    </row>
    <row r="21" customFormat="false" ht="15" hidden="false" customHeight="false" outlineLevel="0" collapsed="false">
      <c r="A21" s="25" t="s">
        <v>24</v>
      </c>
      <c r="B21" s="26" t="n">
        <v>2.896</v>
      </c>
      <c r="C21" s="26" t="n">
        <v>48</v>
      </c>
      <c r="D21" s="27" t="s">
        <v>11</v>
      </c>
      <c r="E21" s="27" t="s">
        <v>12</v>
      </c>
      <c r="F21" s="28" t="s">
        <v>13</v>
      </c>
      <c r="G21" s="24" t="s">
        <v>2</v>
      </c>
      <c r="H21" s="29"/>
    </row>
    <row r="22" customFormat="false" ht="15" hidden="false" customHeight="false" outlineLevel="0" collapsed="false">
      <c r="A22" s="25" t="s">
        <v>25</v>
      </c>
      <c r="B22" s="26" t="n">
        <v>2.348</v>
      </c>
      <c r="C22" s="26" t="n">
        <v>24</v>
      </c>
      <c r="D22" s="27" t="s">
        <v>11</v>
      </c>
      <c r="E22" s="27" t="s">
        <v>12</v>
      </c>
      <c r="F22" s="28" t="s">
        <v>13</v>
      </c>
      <c r="G22" s="24" t="s">
        <v>2</v>
      </c>
    </row>
    <row r="23" customFormat="false" ht="15" hidden="false" customHeight="false" outlineLevel="0" collapsed="false">
      <c r="A23" s="25" t="s">
        <v>26</v>
      </c>
      <c r="B23" s="26" t="n">
        <v>2.63</v>
      </c>
      <c r="C23" s="26" t="n">
        <v>30</v>
      </c>
      <c r="D23" s="27" t="s">
        <v>11</v>
      </c>
      <c r="E23" s="27" t="s">
        <v>12</v>
      </c>
      <c r="F23" s="28" t="s">
        <v>13</v>
      </c>
      <c r="G23" s="24" t="s">
        <v>2</v>
      </c>
    </row>
    <row r="24" customFormat="false" ht="15" hidden="false" customHeight="false" outlineLevel="0" collapsed="false">
      <c r="A24" s="25" t="s">
        <v>27</v>
      </c>
      <c r="B24" s="26" t="n">
        <v>2.896</v>
      </c>
      <c r="C24" s="26" t="n">
        <v>48</v>
      </c>
      <c r="D24" s="27" t="s">
        <v>11</v>
      </c>
      <c r="E24" s="27" t="s">
        <v>12</v>
      </c>
      <c r="F24" s="28" t="s">
        <v>13</v>
      </c>
      <c r="G24" s="24" t="s">
        <v>2</v>
      </c>
    </row>
    <row r="25" customFormat="false" ht="15" hidden="false" customHeight="false" outlineLevel="0" collapsed="false">
      <c r="A25" s="25" t="s">
        <v>28</v>
      </c>
      <c r="B25" s="26" t="n">
        <v>2.896</v>
      </c>
      <c r="C25" s="26" t="n">
        <v>48</v>
      </c>
      <c r="D25" s="27" t="s">
        <v>11</v>
      </c>
      <c r="E25" s="27" t="s">
        <v>12</v>
      </c>
      <c r="F25" s="28" t="s">
        <v>13</v>
      </c>
      <c r="G25" s="24" t="s">
        <v>2</v>
      </c>
    </row>
    <row r="26" customFormat="false" ht="15" hidden="false" customHeight="false" outlineLevel="0" collapsed="false">
      <c r="A26" s="25" t="s">
        <v>29</v>
      </c>
      <c r="B26" s="26" t="n">
        <v>2.348</v>
      </c>
      <c r="C26" s="26" t="n">
        <v>24</v>
      </c>
      <c r="D26" s="27" t="s">
        <v>11</v>
      </c>
      <c r="E26" s="27" t="s">
        <v>12</v>
      </c>
      <c r="F26" s="28" t="s">
        <v>13</v>
      </c>
      <c r="G26" s="24" t="s">
        <v>2</v>
      </c>
    </row>
    <row r="27" customFormat="false" ht="15" hidden="false" customHeight="false" outlineLevel="0" collapsed="false">
      <c r="A27" s="25" t="s">
        <v>30</v>
      </c>
      <c r="B27" s="26" t="n">
        <v>2.348</v>
      </c>
      <c r="C27" s="26" t="n">
        <v>24</v>
      </c>
      <c r="D27" s="27" t="s">
        <v>11</v>
      </c>
      <c r="E27" s="27" t="s">
        <v>12</v>
      </c>
      <c r="F27" s="28" t="s">
        <v>13</v>
      </c>
      <c r="G27" s="24" t="s">
        <v>2</v>
      </c>
    </row>
    <row r="28" customFormat="false" ht="15" hidden="false" customHeight="false" outlineLevel="0" collapsed="false">
      <c r="A28" s="25" t="s">
        <v>31</v>
      </c>
      <c r="B28" s="26" t="n">
        <v>2.348</v>
      </c>
      <c r="C28" s="26" t="n">
        <v>24</v>
      </c>
      <c r="D28" s="27" t="s">
        <v>11</v>
      </c>
      <c r="E28" s="27" t="s">
        <v>12</v>
      </c>
      <c r="F28" s="28" t="s">
        <v>13</v>
      </c>
      <c r="G28" s="24" t="s">
        <v>2</v>
      </c>
    </row>
    <row r="29" customFormat="false" ht="15" hidden="false" customHeight="false" outlineLevel="0" collapsed="false">
      <c r="A29" s="25" t="s">
        <v>32</v>
      </c>
      <c r="B29" s="26" t="n">
        <v>2.348</v>
      </c>
      <c r="C29" s="26" t="n">
        <v>24</v>
      </c>
      <c r="D29" s="27" t="s">
        <v>11</v>
      </c>
      <c r="E29" s="27" t="s">
        <v>12</v>
      </c>
      <c r="F29" s="28" t="s">
        <v>13</v>
      </c>
      <c r="G29" s="24" t="s">
        <v>2</v>
      </c>
    </row>
    <row r="30" customFormat="false" ht="15" hidden="false" customHeight="false" outlineLevel="0" collapsed="false">
      <c r="A30" s="25" t="s">
        <v>33</v>
      </c>
      <c r="B30" s="26" t="n">
        <v>2.54</v>
      </c>
      <c r="C30" s="26" t="n">
        <v>36</v>
      </c>
      <c r="D30" s="27" t="s">
        <v>11</v>
      </c>
      <c r="E30" s="27" t="s">
        <v>12</v>
      </c>
      <c r="F30" s="28" t="s">
        <v>13</v>
      </c>
      <c r="G30" s="24" t="s">
        <v>2</v>
      </c>
    </row>
    <row r="31" customFormat="false" ht="15" hidden="false" customHeight="false" outlineLevel="0" collapsed="false">
      <c r="A31" s="25" t="s">
        <v>34</v>
      </c>
      <c r="B31" s="26" t="n">
        <v>3.82</v>
      </c>
      <c r="C31" s="26" t="n">
        <v>84</v>
      </c>
      <c r="D31" s="27" t="s">
        <v>11</v>
      </c>
      <c r="E31" s="27" t="s">
        <v>12</v>
      </c>
      <c r="F31" s="28" t="s">
        <v>13</v>
      </c>
      <c r="G31" s="24" t="s">
        <v>2</v>
      </c>
    </row>
    <row r="32" customFormat="false" ht="15" hidden="false" customHeight="false" outlineLevel="0" collapsed="false">
      <c r="A32" s="25" t="s">
        <v>35</v>
      </c>
      <c r="B32" s="26" t="n">
        <v>2.56</v>
      </c>
      <c r="C32" s="26" t="n">
        <v>36</v>
      </c>
      <c r="D32" s="27" t="s">
        <v>11</v>
      </c>
      <c r="E32" s="27" t="s">
        <v>12</v>
      </c>
      <c r="F32" s="28" t="s">
        <v>13</v>
      </c>
      <c r="G32" s="24" t="s">
        <v>2</v>
      </c>
    </row>
    <row r="33" customFormat="false" ht="15" hidden="false" customHeight="false" outlineLevel="0" collapsed="false">
      <c r="A33" s="25" t="s">
        <v>36</v>
      </c>
      <c r="B33" s="26" t="n">
        <v>2.99</v>
      </c>
      <c r="C33" s="26" t="n">
        <v>48</v>
      </c>
      <c r="D33" s="27" t="s">
        <v>11</v>
      </c>
      <c r="E33" s="27" t="s">
        <v>12</v>
      </c>
      <c r="F33" s="28" t="s">
        <v>13</v>
      </c>
      <c r="G33" s="24" t="s">
        <v>2</v>
      </c>
    </row>
    <row r="34" customFormat="false" ht="15" hidden="false" customHeight="false" outlineLevel="0" collapsed="false">
      <c r="A34" s="25" t="s">
        <v>37</v>
      </c>
      <c r="B34" s="26" t="n">
        <v>2.536</v>
      </c>
      <c r="C34" s="26" t="n">
        <v>24</v>
      </c>
      <c r="D34" s="27" t="s">
        <v>11</v>
      </c>
      <c r="E34" s="27" t="s">
        <v>12</v>
      </c>
      <c r="F34" s="28" t="s">
        <v>13</v>
      </c>
      <c r="G34" s="24" t="s">
        <v>2</v>
      </c>
    </row>
    <row r="35" customFormat="false" ht="15" hidden="false" customHeight="false" outlineLevel="0" collapsed="false">
      <c r="A35" s="25" t="s">
        <v>38</v>
      </c>
      <c r="B35" s="26" t="n">
        <v>2.366</v>
      </c>
      <c r="C35" s="26" t="n">
        <v>24</v>
      </c>
      <c r="D35" s="27" t="s">
        <v>11</v>
      </c>
      <c r="E35" s="27" t="s">
        <v>12</v>
      </c>
      <c r="F35" s="28" t="s">
        <v>13</v>
      </c>
      <c r="G35" s="24" t="s">
        <v>2</v>
      </c>
    </row>
    <row r="36" customFormat="false" ht="15" hidden="false" customHeight="false" outlineLevel="0" collapsed="false">
      <c r="A36" s="25" t="s">
        <v>39</v>
      </c>
      <c r="B36" s="26" t="n">
        <v>3.424</v>
      </c>
      <c r="C36" s="26" t="n">
        <v>48</v>
      </c>
      <c r="D36" s="27" t="s">
        <v>11</v>
      </c>
      <c r="E36" s="27" t="s">
        <v>12</v>
      </c>
      <c r="F36" s="28" t="s">
        <v>13</v>
      </c>
      <c r="G36" s="24" t="s">
        <v>2</v>
      </c>
    </row>
    <row r="37" customFormat="false" ht="15" hidden="false" customHeight="false" outlineLevel="0" collapsed="false">
      <c r="A37" s="25" t="s">
        <v>40</v>
      </c>
      <c r="B37" s="26" t="n">
        <v>3.424</v>
      </c>
      <c r="C37" s="26" t="n">
        <v>48</v>
      </c>
      <c r="D37" s="27" t="s">
        <v>11</v>
      </c>
      <c r="E37" s="27" t="s">
        <v>12</v>
      </c>
      <c r="F37" s="28" t="s">
        <v>13</v>
      </c>
      <c r="G37" s="24" t="s">
        <v>2</v>
      </c>
    </row>
    <row r="38" customFormat="false" ht="15" hidden="false" customHeight="false" outlineLevel="0" collapsed="false">
      <c r="A38" s="25" t="s">
        <v>41</v>
      </c>
      <c r="B38" s="26" t="n">
        <v>2.65</v>
      </c>
      <c r="C38" s="26" t="n">
        <v>30</v>
      </c>
      <c r="D38" s="27" t="s">
        <v>11</v>
      </c>
      <c r="E38" s="27" t="s">
        <v>12</v>
      </c>
      <c r="F38" s="28" t="s">
        <v>13</v>
      </c>
      <c r="G38" s="24" t="s">
        <v>2</v>
      </c>
    </row>
    <row r="39" customFormat="false" ht="15" hidden="false" customHeight="false" outlineLevel="0" collapsed="false">
      <c r="A39" s="25" t="s">
        <v>42</v>
      </c>
      <c r="B39" s="26" t="n">
        <v>3.604</v>
      </c>
      <c r="C39" s="26" t="n">
        <v>24</v>
      </c>
      <c r="D39" s="27" t="s">
        <v>11</v>
      </c>
      <c r="E39" s="27" t="s">
        <v>12</v>
      </c>
      <c r="F39" s="28" t="s">
        <v>13</v>
      </c>
      <c r="G39" s="24" t="s">
        <v>2</v>
      </c>
    </row>
    <row r="40" customFormat="false" ht="15" hidden="false" customHeight="false" outlineLevel="0" collapsed="false">
      <c r="A40" s="25" t="s">
        <v>43</v>
      </c>
      <c r="B40" s="30" t="n">
        <v>60</v>
      </c>
      <c r="C40" s="30" t="n">
        <v>20</v>
      </c>
      <c r="D40" s="27" t="s">
        <v>44</v>
      </c>
      <c r="E40" s="27" t="s">
        <v>45</v>
      </c>
      <c r="F40" s="28" t="s">
        <v>13</v>
      </c>
      <c r="G40" s="24" t="s">
        <v>2</v>
      </c>
    </row>
    <row r="41" customFormat="false" ht="15" hidden="false" customHeight="false" outlineLevel="0" collapsed="false">
      <c r="A41" s="25" t="s">
        <v>46</v>
      </c>
      <c r="B41" s="30" t="n">
        <v>75</v>
      </c>
      <c r="C41" s="30" t="n">
        <v>20</v>
      </c>
      <c r="D41" s="27" t="s">
        <v>44</v>
      </c>
      <c r="E41" s="27" t="s">
        <v>45</v>
      </c>
      <c r="F41" s="28" t="s">
        <v>13</v>
      </c>
      <c r="G41" s="24" t="s">
        <v>2</v>
      </c>
    </row>
    <row r="42" customFormat="false" ht="15" hidden="false" customHeight="false" outlineLevel="0" collapsed="false">
      <c r="A42" s="25" t="s">
        <v>47</v>
      </c>
      <c r="B42" s="30" t="s">
        <v>48</v>
      </c>
      <c r="C42" s="30" t="s">
        <v>49</v>
      </c>
      <c r="D42" s="27" t="s">
        <v>50</v>
      </c>
      <c r="E42" s="27" t="s">
        <v>51</v>
      </c>
      <c r="F42" s="28" t="s">
        <v>13</v>
      </c>
      <c r="G42" s="24" t="s">
        <v>2</v>
      </c>
    </row>
    <row r="43" customFormat="false" ht="15" hidden="false" customHeight="false" outlineLevel="0" collapsed="false">
      <c r="A43" s="25" t="s">
        <v>52</v>
      </c>
      <c r="B43" s="30" t="s">
        <v>53</v>
      </c>
      <c r="C43" s="30" t="n">
        <v>50</v>
      </c>
      <c r="D43" s="27" t="s">
        <v>54</v>
      </c>
      <c r="E43" s="27" t="s">
        <v>55</v>
      </c>
      <c r="F43" s="28" t="s">
        <v>13</v>
      </c>
      <c r="G43" s="24" t="s">
        <v>2</v>
      </c>
    </row>
    <row r="44" customFormat="false" ht="15" hidden="false" customHeight="false" outlineLevel="0" collapsed="false">
      <c r="A44" s="25" t="s">
        <v>56</v>
      </c>
      <c r="B44" s="30" t="s">
        <v>53</v>
      </c>
      <c r="C44" s="30" t="n">
        <v>50</v>
      </c>
      <c r="D44" s="27" t="s">
        <v>54</v>
      </c>
      <c r="E44" s="27" t="s">
        <v>55</v>
      </c>
      <c r="F44" s="28" t="s">
        <v>13</v>
      </c>
      <c r="G44" s="24" t="s">
        <v>2</v>
      </c>
    </row>
    <row r="45" customFormat="false" ht="15" hidden="false" customHeight="false" outlineLevel="0" collapsed="false">
      <c r="A45" s="25" t="s">
        <v>57</v>
      </c>
      <c r="B45" s="30" t="s">
        <v>58</v>
      </c>
      <c r="C45" s="30" t="n">
        <v>50</v>
      </c>
      <c r="D45" s="27" t="s">
        <v>54</v>
      </c>
      <c r="E45" s="27" t="s">
        <v>55</v>
      </c>
      <c r="F45" s="28" t="s">
        <v>13</v>
      </c>
      <c r="G45" s="24" t="s">
        <v>2</v>
      </c>
    </row>
    <row r="46" customFormat="false" ht="15" hidden="false" customHeight="false" outlineLevel="0" collapsed="false">
      <c r="A46" s="25" t="s">
        <v>59</v>
      </c>
      <c r="B46" s="30" t="s">
        <v>58</v>
      </c>
      <c r="C46" s="30" t="n">
        <v>50</v>
      </c>
      <c r="D46" s="27" t="s">
        <v>54</v>
      </c>
      <c r="E46" s="27" t="s">
        <v>55</v>
      </c>
      <c r="F46" s="28" t="s">
        <v>13</v>
      </c>
      <c r="G46" s="24" t="s">
        <v>2</v>
      </c>
    </row>
    <row r="47" customFormat="false" ht="15" hidden="false" customHeight="false" outlineLevel="0" collapsed="false">
      <c r="A47" s="25" t="s">
        <v>60</v>
      </c>
      <c r="B47" s="30" t="s">
        <v>53</v>
      </c>
      <c r="C47" s="30" t="n">
        <v>50</v>
      </c>
      <c r="D47" s="27" t="s">
        <v>54</v>
      </c>
      <c r="E47" s="27" t="s">
        <v>55</v>
      </c>
      <c r="F47" s="28" t="s">
        <v>13</v>
      </c>
      <c r="G47" s="24" t="s">
        <v>2</v>
      </c>
    </row>
    <row r="48" customFormat="false" ht="15" hidden="false" customHeight="false" outlineLevel="0" collapsed="false">
      <c r="A48" s="25" t="s">
        <v>61</v>
      </c>
      <c r="B48" s="30" t="s">
        <v>62</v>
      </c>
      <c r="C48" s="30" t="n">
        <v>50</v>
      </c>
      <c r="D48" s="27" t="s">
        <v>54</v>
      </c>
      <c r="E48" s="27" t="s">
        <v>55</v>
      </c>
      <c r="F48" s="28" t="s">
        <v>13</v>
      </c>
      <c r="G48" s="24" t="s">
        <v>2</v>
      </c>
    </row>
    <row r="49" customFormat="false" ht="15" hidden="false" customHeight="false" outlineLevel="0" collapsed="false">
      <c r="A49" s="25" t="s">
        <v>63</v>
      </c>
      <c r="B49" s="26" t="s">
        <v>64</v>
      </c>
      <c r="C49" s="26" t="n">
        <v>120</v>
      </c>
      <c r="D49" s="27" t="s">
        <v>50</v>
      </c>
      <c r="E49" s="27" t="s">
        <v>51</v>
      </c>
      <c r="F49" s="28" t="s">
        <v>13</v>
      </c>
      <c r="G49" s="24" t="s">
        <v>2</v>
      </c>
    </row>
    <row r="50" customFormat="false" ht="15" hidden="false" customHeight="false" outlineLevel="0" collapsed="false">
      <c r="A50" s="25" t="s">
        <v>63</v>
      </c>
      <c r="B50" s="26" t="s">
        <v>64</v>
      </c>
      <c r="C50" s="26" t="n">
        <v>120</v>
      </c>
      <c r="D50" s="27" t="s">
        <v>65</v>
      </c>
      <c r="E50" s="27" t="s">
        <v>51</v>
      </c>
      <c r="F50" s="28" t="s">
        <v>13</v>
      </c>
      <c r="G50" s="24" t="s">
        <v>2</v>
      </c>
    </row>
    <row r="51" customFormat="false" ht="15" hidden="false" customHeight="false" outlineLevel="0" collapsed="false">
      <c r="A51" s="25" t="s">
        <v>66</v>
      </c>
      <c r="B51" s="26" t="s">
        <v>64</v>
      </c>
      <c r="C51" s="26" t="n">
        <v>120</v>
      </c>
      <c r="D51" s="27" t="s">
        <v>50</v>
      </c>
      <c r="E51" s="27" t="s">
        <v>51</v>
      </c>
      <c r="F51" s="28" t="s">
        <v>13</v>
      </c>
      <c r="G51" s="24" t="s">
        <v>2</v>
      </c>
    </row>
    <row r="52" customFormat="false" ht="15" hidden="false" customHeight="false" outlineLevel="0" collapsed="false">
      <c r="A52" s="25" t="s">
        <v>66</v>
      </c>
      <c r="B52" s="26" t="s">
        <v>64</v>
      </c>
      <c r="C52" s="26" t="n">
        <v>120</v>
      </c>
      <c r="D52" s="27" t="s">
        <v>65</v>
      </c>
      <c r="E52" s="27" t="s">
        <v>51</v>
      </c>
      <c r="F52" s="28" t="s">
        <v>13</v>
      </c>
      <c r="G52" s="24" t="s">
        <v>2</v>
      </c>
    </row>
    <row r="53" customFormat="false" ht="15" hidden="false" customHeight="false" outlineLevel="0" collapsed="false">
      <c r="A53" s="25" t="s">
        <v>67</v>
      </c>
      <c r="B53" s="26" t="n">
        <v>3.95</v>
      </c>
      <c r="C53" s="26" t="n">
        <v>36</v>
      </c>
      <c r="D53" s="27" t="s">
        <v>11</v>
      </c>
      <c r="E53" s="27" t="s">
        <v>12</v>
      </c>
      <c r="F53" s="28" t="s">
        <v>13</v>
      </c>
      <c r="G53" s="24" t="s">
        <v>2</v>
      </c>
    </row>
    <row r="54" customFormat="false" ht="15" hidden="false" customHeight="false" outlineLevel="0" collapsed="false">
      <c r="A54" s="25" t="s">
        <v>68</v>
      </c>
      <c r="B54" s="30" t="s">
        <v>69</v>
      </c>
      <c r="C54" s="30"/>
      <c r="D54" s="27" t="s">
        <v>70</v>
      </c>
      <c r="E54" s="27" t="s">
        <v>71</v>
      </c>
      <c r="F54" s="28" t="s">
        <v>13</v>
      </c>
      <c r="G54" s="24" t="s">
        <v>2</v>
      </c>
    </row>
    <row r="55" customFormat="false" ht="15" hidden="false" customHeight="false" outlineLevel="0" collapsed="false">
      <c r="A55" s="25" t="s">
        <v>72</v>
      </c>
      <c r="B55" s="30" t="n">
        <v>470</v>
      </c>
      <c r="C55" s="30" t="n">
        <v>10</v>
      </c>
      <c r="D55" s="27" t="s">
        <v>73</v>
      </c>
      <c r="E55" s="27" t="s">
        <v>74</v>
      </c>
      <c r="F55" s="28" t="s">
        <v>13</v>
      </c>
      <c r="G55" s="24" t="s">
        <v>2</v>
      </c>
    </row>
    <row r="56" customFormat="false" ht="15" hidden="false" customHeight="false" outlineLevel="0" collapsed="false">
      <c r="A56" s="25" t="s">
        <v>75</v>
      </c>
      <c r="B56" s="26" t="s">
        <v>76</v>
      </c>
      <c r="C56" s="26" t="n">
        <v>10</v>
      </c>
      <c r="D56" s="27" t="s">
        <v>50</v>
      </c>
      <c r="E56" s="27" t="s">
        <v>77</v>
      </c>
      <c r="F56" s="28" t="s">
        <v>13</v>
      </c>
      <c r="G56" s="24" t="s">
        <v>2</v>
      </c>
    </row>
    <row r="57" customFormat="false" ht="15" hidden="false" customHeight="false" outlineLevel="0" collapsed="false">
      <c r="A57" s="25" t="s">
        <v>78</v>
      </c>
      <c r="B57" s="26" t="s">
        <v>79</v>
      </c>
      <c r="C57" s="26" t="n">
        <v>10</v>
      </c>
      <c r="D57" s="27" t="s">
        <v>50</v>
      </c>
      <c r="E57" s="27" t="s">
        <v>77</v>
      </c>
      <c r="F57" s="28" t="s">
        <v>13</v>
      </c>
      <c r="G57" s="24" t="s">
        <v>2</v>
      </c>
    </row>
    <row r="58" customFormat="false" ht="15" hidden="false" customHeight="false" outlineLevel="0" collapsed="false">
      <c r="A58" s="25" t="s">
        <v>80</v>
      </c>
      <c r="B58" s="26" t="s">
        <v>81</v>
      </c>
      <c r="C58" s="26" t="n">
        <v>10</v>
      </c>
      <c r="D58" s="27" t="s">
        <v>82</v>
      </c>
      <c r="E58" s="27" t="s">
        <v>77</v>
      </c>
      <c r="F58" s="28" t="s">
        <v>13</v>
      </c>
      <c r="G58" s="24" t="s">
        <v>2</v>
      </c>
    </row>
    <row r="59" customFormat="false" ht="15" hidden="false" customHeight="false" outlineLevel="0" collapsed="false">
      <c r="A59" s="25" t="s">
        <v>83</v>
      </c>
      <c r="B59" s="26" t="s">
        <v>84</v>
      </c>
      <c r="C59" s="26" t="s">
        <v>85</v>
      </c>
      <c r="D59" s="27" t="s">
        <v>50</v>
      </c>
      <c r="E59" s="27" t="s">
        <v>77</v>
      </c>
      <c r="F59" s="28" t="s">
        <v>13</v>
      </c>
      <c r="G59" s="24" t="s">
        <v>2</v>
      </c>
    </row>
    <row r="60" customFormat="false" ht="15" hidden="false" customHeight="false" outlineLevel="0" collapsed="false">
      <c r="A60" s="25" t="s">
        <v>86</v>
      </c>
      <c r="B60" s="26" t="s">
        <v>87</v>
      </c>
      <c r="C60" s="26" t="n">
        <v>5</v>
      </c>
      <c r="D60" s="27" t="s">
        <v>82</v>
      </c>
      <c r="E60" s="27" t="s">
        <v>77</v>
      </c>
      <c r="F60" s="28" t="s">
        <v>13</v>
      </c>
      <c r="G60" s="24" t="s">
        <v>2</v>
      </c>
    </row>
    <row r="61" customFormat="false" ht="15" hidden="false" customHeight="false" outlineLevel="0" collapsed="false">
      <c r="A61" s="25" t="s">
        <v>88</v>
      </c>
      <c r="B61" s="26" t="s">
        <v>89</v>
      </c>
      <c r="C61" s="26" t="s">
        <v>90</v>
      </c>
      <c r="D61" s="27" t="s">
        <v>50</v>
      </c>
      <c r="E61" s="27" t="s">
        <v>77</v>
      </c>
      <c r="F61" s="28" t="s">
        <v>13</v>
      </c>
      <c r="G61" s="24" t="s">
        <v>2</v>
      </c>
    </row>
    <row r="62" customFormat="false" ht="15" hidden="false" customHeight="false" outlineLevel="0" collapsed="false">
      <c r="A62" s="25" t="s">
        <v>91</v>
      </c>
      <c r="B62" s="26" t="s">
        <v>92</v>
      </c>
      <c r="C62" s="26" t="n">
        <v>160</v>
      </c>
      <c r="D62" s="27" t="s">
        <v>93</v>
      </c>
      <c r="E62" s="27" t="s">
        <v>94</v>
      </c>
      <c r="F62" s="28" t="s">
        <v>13</v>
      </c>
      <c r="G62" s="24" t="s">
        <v>2</v>
      </c>
    </row>
    <row r="63" customFormat="false" ht="15" hidden="false" customHeight="false" outlineLevel="0" collapsed="false">
      <c r="A63" s="25" t="s">
        <v>95</v>
      </c>
      <c r="B63" s="26" t="s">
        <v>81</v>
      </c>
      <c r="C63" s="26" t="n">
        <v>144</v>
      </c>
      <c r="D63" s="27" t="s">
        <v>50</v>
      </c>
      <c r="E63" s="27" t="s">
        <v>94</v>
      </c>
      <c r="F63" s="28" t="s">
        <v>13</v>
      </c>
      <c r="G63" s="24" t="s">
        <v>2</v>
      </c>
    </row>
    <row r="64" customFormat="false" ht="15" hidden="false" customHeight="false" outlineLevel="0" collapsed="false">
      <c r="A64" s="25" t="s">
        <v>96</v>
      </c>
      <c r="B64" s="26" t="s">
        <v>81</v>
      </c>
      <c r="C64" s="26" t="n">
        <v>120</v>
      </c>
      <c r="D64" s="27" t="s">
        <v>50</v>
      </c>
      <c r="E64" s="27" t="s">
        <v>94</v>
      </c>
      <c r="F64" s="28" t="s">
        <v>13</v>
      </c>
      <c r="G64" s="24" t="s">
        <v>2</v>
      </c>
    </row>
    <row r="65" customFormat="false" ht="15" hidden="false" customHeight="false" outlineLevel="0" collapsed="false">
      <c r="A65" s="25" t="s">
        <v>97</v>
      </c>
      <c r="B65" s="30" t="s">
        <v>87</v>
      </c>
      <c r="C65" s="30" t="n">
        <v>96</v>
      </c>
      <c r="D65" s="27" t="s">
        <v>50</v>
      </c>
      <c r="E65" s="27" t="s">
        <v>94</v>
      </c>
      <c r="F65" s="28" t="s">
        <v>13</v>
      </c>
      <c r="G65" s="24" t="s">
        <v>2</v>
      </c>
    </row>
    <row r="66" customFormat="false" ht="15" hidden="false" customHeight="false" outlineLevel="0" collapsed="false">
      <c r="A66" s="25" t="s">
        <v>98</v>
      </c>
      <c r="B66" s="30" t="s">
        <v>87</v>
      </c>
      <c r="C66" s="30" t="n">
        <v>96</v>
      </c>
      <c r="D66" s="27" t="s">
        <v>50</v>
      </c>
      <c r="E66" s="27" t="s">
        <v>94</v>
      </c>
      <c r="F66" s="28" t="s">
        <v>13</v>
      </c>
      <c r="G66" s="24" t="s">
        <v>2</v>
      </c>
    </row>
    <row r="67" customFormat="false" ht="15" hidden="false" customHeight="false" outlineLevel="0" collapsed="false">
      <c r="A67" s="25" t="s">
        <v>99</v>
      </c>
      <c r="B67" s="26" t="s">
        <v>81</v>
      </c>
      <c r="C67" s="26" t="n">
        <v>10</v>
      </c>
      <c r="D67" s="27" t="s">
        <v>50</v>
      </c>
      <c r="E67" s="27" t="s">
        <v>77</v>
      </c>
      <c r="F67" s="28" t="s">
        <v>13</v>
      </c>
      <c r="G67" s="24" t="s">
        <v>2</v>
      </c>
    </row>
    <row r="68" customFormat="false" ht="15" hidden="false" customHeight="false" outlineLevel="0" collapsed="false">
      <c r="A68" s="25" t="s">
        <v>100</v>
      </c>
      <c r="B68" s="26" t="s">
        <v>87</v>
      </c>
      <c r="C68" s="26" t="n">
        <v>5</v>
      </c>
      <c r="D68" s="27" t="s">
        <v>50</v>
      </c>
      <c r="E68" s="27" t="s">
        <v>77</v>
      </c>
      <c r="F68" s="28" t="s">
        <v>13</v>
      </c>
      <c r="G68" s="24" t="s">
        <v>2</v>
      </c>
    </row>
    <row r="69" customFormat="false" ht="15" hidden="false" customHeight="false" outlineLevel="0" collapsed="false">
      <c r="A69" s="25" t="s">
        <v>101</v>
      </c>
      <c r="B69" s="26" t="s">
        <v>102</v>
      </c>
      <c r="C69" s="26" t="n">
        <v>10</v>
      </c>
      <c r="D69" s="27" t="s">
        <v>50</v>
      </c>
      <c r="E69" s="27" t="s">
        <v>77</v>
      </c>
      <c r="F69" s="28" t="s">
        <v>13</v>
      </c>
      <c r="G69" s="24" t="s">
        <v>2</v>
      </c>
    </row>
    <row r="70" customFormat="false" ht="15" hidden="false" customHeight="false" outlineLevel="0" collapsed="false">
      <c r="A70" s="25" t="s">
        <v>103</v>
      </c>
      <c r="B70" s="26" t="s">
        <v>104</v>
      </c>
      <c r="C70" s="26" t="n">
        <v>10</v>
      </c>
      <c r="D70" s="27" t="s">
        <v>82</v>
      </c>
      <c r="E70" s="27" t="s">
        <v>77</v>
      </c>
      <c r="F70" s="28" t="s">
        <v>13</v>
      </c>
      <c r="G70" s="24" t="s">
        <v>2</v>
      </c>
    </row>
    <row r="71" customFormat="false" ht="15" hidden="false" customHeight="false" outlineLevel="0" collapsed="false">
      <c r="A71" s="25" t="s">
        <v>103</v>
      </c>
      <c r="B71" s="26" t="s">
        <v>104</v>
      </c>
      <c r="C71" s="26" t="n">
        <v>10</v>
      </c>
      <c r="D71" s="27" t="s">
        <v>50</v>
      </c>
      <c r="E71" s="27" t="s">
        <v>77</v>
      </c>
      <c r="F71" s="28" t="s">
        <v>13</v>
      </c>
      <c r="G71" s="24" t="s">
        <v>2</v>
      </c>
    </row>
    <row r="72" customFormat="false" ht="15" hidden="false" customHeight="false" outlineLevel="0" collapsed="false">
      <c r="A72" s="25" t="s">
        <v>105</v>
      </c>
      <c r="B72" s="26" t="s">
        <v>106</v>
      </c>
      <c r="C72" s="26" t="n">
        <v>5</v>
      </c>
      <c r="D72" s="27" t="s">
        <v>82</v>
      </c>
      <c r="E72" s="27" t="s">
        <v>77</v>
      </c>
      <c r="F72" s="28" t="s">
        <v>13</v>
      </c>
      <c r="G72" s="24" t="s">
        <v>2</v>
      </c>
    </row>
    <row r="73" customFormat="false" ht="15" hidden="false" customHeight="false" outlineLevel="0" collapsed="false">
      <c r="A73" s="25" t="s">
        <v>107</v>
      </c>
      <c r="B73" s="26" t="s">
        <v>104</v>
      </c>
      <c r="C73" s="26" t="n">
        <v>10</v>
      </c>
      <c r="D73" s="27" t="s">
        <v>50</v>
      </c>
      <c r="E73" s="27" t="s">
        <v>77</v>
      </c>
      <c r="F73" s="28" t="s">
        <v>13</v>
      </c>
      <c r="G73" s="24" t="s">
        <v>2</v>
      </c>
    </row>
    <row r="74" customFormat="false" ht="15" hidden="false" customHeight="false" outlineLevel="0" collapsed="false">
      <c r="A74" s="25" t="s">
        <v>108</v>
      </c>
      <c r="B74" s="26" t="s">
        <v>76</v>
      </c>
      <c r="C74" s="26" t="n">
        <v>10</v>
      </c>
      <c r="D74" s="27" t="s">
        <v>50</v>
      </c>
      <c r="E74" s="27" t="s">
        <v>77</v>
      </c>
      <c r="F74" s="28" t="s">
        <v>13</v>
      </c>
      <c r="G74" s="24" t="s">
        <v>2</v>
      </c>
    </row>
    <row r="75" customFormat="false" ht="15" hidden="false" customHeight="false" outlineLevel="0" collapsed="false">
      <c r="A75" s="25" t="s">
        <v>109</v>
      </c>
      <c r="B75" s="26" t="s">
        <v>110</v>
      </c>
      <c r="C75" s="26" t="n">
        <v>192</v>
      </c>
      <c r="D75" s="27" t="s">
        <v>50</v>
      </c>
      <c r="E75" s="31" t="s">
        <v>111</v>
      </c>
      <c r="F75" s="28" t="s">
        <v>13</v>
      </c>
      <c r="G75" s="24" t="s">
        <v>2</v>
      </c>
    </row>
    <row r="76" customFormat="false" ht="15" hidden="false" customHeight="false" outlineLevel="0" collapsed="false">
      <c r="A76" s="25" t="s">
        <v>112</v>
      </c>
      <c r="B76" s="26" t="s">
        <v>64</v>
      </c>
      <c r="C76" s="26" t="n">
        <v>120</v>
      </c>
      <c r="D76" s="27" t="s">
        <v>50</v>
      </c>
      <c r="E76" s="31" t="s">
        <v>111</v>
      </c>
      <c r="F76" s="28" t="s">
        <v>13</v>
      </c>
      <c r="G76" s="24" t="s">
        <v>2</v>
      </c>
    </row>
    <row r="77" customFormat="false" ht="15" hidden="false" customHeight="false" outlineLevel="0" collapsed="false">
      <c r="A77" s="25" t="s">
        <v>113</v>
      </c>
      <c r="B77" s="26" t="s">
        <v>110</v>
      </c>
      <c r="C77" s="26" t="n">
        <v>192</v>
      </c>
      <c r="D77" s="27" t="s">
        <v>50</v>
      </c>
      <c r="E77" s="31" t="s">
        <v>111</v>
      </c>
      <c r="F77" s="28" t="s">
        <v>13</v>
      </c>
      <c r="G77" s="24" t="s">
        <v>2</v>
      </c>
    </row>
    <row r="78" customFormat="false" ht="15" hidden="false" customHeight="false" outlineLevel="0" collapsed="false">
      <c r="A78" s="25" t="s">
        <v>114</v>
      </c>
      <c r="B78" s="26" t="s">
        <v>81</v>
      </c>
      <c r="C78" s="26" t="n">
        <v>120</v>
      </c>
      <c r="D78" s="27" t="s">
        <v>50</v>
      </c>
      <c r="E78" s="27" t="s">
        <v>94</v>
      </c>
      <c r="F78" s="28" t="s">
        <v>13</v>
      </c>
      <c r="G78" s="24" t="s">
        <v>2</v>
      </c>
    </row>
    <row r="79" customFormat="false" ht="15" hidden="false" customHeight="false" outlineLevel="0" collapsed="false">
      <c r="A79" s="25" t="s">
        <v>115</v>
      </c>
      <c r="B79" s="26" t="s">
        <v>116</v>
      </c>
      <c r="C79" s="26" t="n">
        <v>144</v>
      </c>
      <c r="D79" s="27" t="s">
        <v>50</v>
      </c>
      <c r="E79" s="31" t="s">
        <v>111</v>
      </c>
      <c r="F79" s="28" t="s">
        <v>13</v>
      </c>
      <c r="G79" s="24" t="s">
        <v>2</v>
      </c>
    </row>
    <row r="80" customFormat="false" ht="15" hidden="false" customHeight="false" outlineLevel="0" collapsed="false">
      <c r="A80" s="25" t="s">
        <v>117</v>
      </c>
      <c r="B80" s="26" t="s">
        <v>110</v>
      </c>
      <c r="C80" s="26" t="n">
        <v>192</v>
      </c>
      <c r="D80" s="27" t="s">
        <v>50</v>
      </c>
      <c r="E80" s="31" t="s">
        <v>111</v>
      </c>
      <c r="F80" s="28" t="s">
        <v>13</v>
      </c>
      <c r="G80" s="24" t="s">
        <v>2</v>
      </c>
    </row>
    <row r="81" customFormat="false" ht="15" hidden="false" customHeight="false" outlineLevel="0" collapsed="false">
      <c r="A81" s="25" t="s">
        <v>118</v>
      </c>
      <c r="B81" s="32" t="n">
        <v>0.6</v>
      </c>
      <c r="C81" s="26" t="n">
        <v>6</v>
      </c>
      <c r="D81" s="27" t="s">
        <v>119</v>
      </c>
      <c r="E81" s="27" t="s">
        <v>120</v>
      </c>
      <c r="F81" s="28" t="s">
        <v>13</v>
      </c>
      <c r="G81" s="24" t="s">
        <v>2</v>
      </c>
    </row>
    <row r="82" customFormat="false" ht="15" hidden="false" customHeight="false" outlineLevel="0" collapsed="false">
      <c r="A82" s="25" t="s">
        <v>118</v>
      </c>
      <c r="B82" s="26" t="n">
        <v>0.84</v>
      </c>
      <c r="C82" s="26" t="n">
        <v>8</v>
      </c>
      <c r="D82" s="27" t="s">
        <v>119</v>
      </c>
      <c r="E82" s="27" t="s">
        <v>120</v>
      </c>
      <c r="F82" s="28" t="s">
        <v>13</v>
      </c>
      <c r="G82" s="24" t="s">
        <v>2</v>
      </c>
    </row>
    <row r="83" customFormat="false" ht="15" hidden="false" customHeight="false" outlineLevel="0" collapsed="false">
      <c r="A83" s="25" t="s">
        <v>121</v>
      </c>
      <c r="B83" s="26" t="n">
        <v>5.13</v>
      </c>
      <c r="C83" s="26" t="n">
        <v>36</v>
      </c>
      <c r="D83" s="27" t="s">
        <v>11</v>
      </c>
      <c r="E83" s="27" t="s">
        <v>12</v>
      </c>
      <c r="F83" s="28" t="s">
        <v>13</v>
      </c>
      <c r="G83" s="24" t="s">
        <v>2</v>
      </c>
    </row>
    <row r="84" customFormat="false" ht="15" hidden="false" customHeight="false" outlineLevel="0" collapsed="false">
      <c r="A84" s="33" t="s">
        <v>122</v>
      </c>
      <c r="B84" s="34" t="n">
        <v>3.2</v>
      </c>
      <c r="C84" s="34" t="n">
        <v>40</v>
      </c>
      <c r="D84" s="35" t="s">
        <v>11</v>
      </c>
      <c r="E84" s="35" t="s">
        <v>12</v>
      </c>
      <c r="F84" s="36" t="s">
        <v>13</v>
      </c>
      <c r="G84" s="24" t="s">
        <v>2</v>
      </c>
    </row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E1:E84"/>
  <mergeCells count="1">
    <mergeCell ref="A8:F8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10.83203125" defaultRowHeight="15" zeroHeight="false" outlineLevelRow="0" outlineLevelCol="0"/>
  <cols>
    <col collapsed="false" customWidth="false" hidden="false" outlineLevel="0" max="1" min="1" style="37" width="10.83"/>
    <col collapsed="false" customWidth="true" hidden="false" outlineLevel="0" max="2" min="2" style="37" width="45.16"/>
    <col collapsed="false" customWidth="true" hidden="false" outlineLevel="0" max="3" min="3" style="38" width="9.33"/>
    <col collapsed="false" customWidth="true" hidden="false" outlineLevel="0" max="4" min="4" style="37" width="16.83"/>
    <col collapsed="false" customWidth="true" hidden="false" outlineLevel="0" max="5" min="5" style="39" width="22.5"/>
    <col collapsed="false" customWidth="true" hidden="false" outlineLevel="0" max="6" min="6" style="39" width="20.33"/>
    <col collapsed="false" customWidth="true" hidden="false" outlineLevel="0" max="7" min="7" style="39" width="23.16"/>
    <col collapsed="false" customWidth="true" hidden="false" outlineLevel="0" max="8" min="8" style="39" width="21.16"/>
    <col collapsed="false" customWidth="false" hidden="false" outlineLevel="0" max="16384" min="9" style="37" width="10.83"/>
  </cols>
  <sheetData>
    <row r="1" customFormat="false" ht="15" hidden="false" customHeight="false" outlineLevel="0" collapsed="false">
      <c r="D1" s="40" t="s">
        <v>0</v>
      </c>
      <c r="G1" s="40" t="s">
        <v>123</v>
      </c>
    </row>
    <row r="2" customFormat="false" ht="15" hidden="false" customHeight="false" outlineLevel="0" collapsed="false">
      <c r="C2" s="37"/>
      <c r="D2" s="40" t="s">
        <v>124</v>
      </c>
      <c r="G2" s="40" t="s">
        <v>125</v>
      </c>
    </row>
    <row r="3" customFormat="false" ht="15" hidden="false" customHeight="false" outlineLevel="0" collapsed="false">
      <c r="D3" s="41"/>
      <c r="G3" s="42" t="s">
        <v>126</v>
      </c>
    </row>
    <row r="4" customFormat="false" ht="15" hidden="false" customHeight="false" outlineLevel="0" collapsed="false">
      <c r="D4" s="43"/>
    </row>
    <row r="5" customFormat="false" ht="36" hidden="false" customHeight="true" outlineLevel="0" collapsed="false">
      <c r="A5" s="37" t="s">
        <v>127</v>
      </c>
      <c r="B5" s="44" t="s">
        <v>3</v>
      </c>
      <c r="C5" s="45" t="s">
        <v>128</v>
      </c>
      <c r="D5" s="45" t="s">
        <v>129</v>
      </c>
      <c r="E5" s="46" t="s">
        <v>130</v>
      </c>
      <c r="F5" s="46" t="s">
        <v>131</v>
      </c>
      <c r="G5" s="46" t="s">
        <v>132</v>
      </c>
      <c r="H5" s="47" t="s">
        <v>133</v>
      </c>
    </row>
    <row r="6" customFormat="false" ht="15" hidden="false" customHeight="false" outlineLevel="0" collapsed="false">
      <c r="A6" s="37" t="n">
        <v>800244</v>
      </c>
      <c r="B6" s="48" t="s">
        <v>134</v>
      </c>
      <c r="C6" s="49" t="s">
        <v>135</v>
      </c>
      <c r="D6" s="50" t="n">
        <v>10</v>
      </c>
      <c r="E6" s="51" t="n">
        <v>58.63104</v>
      </c>
      <c r="F6" s="51" t="n">
        <v>64.494144</v>
      </c>
      <c r="G6" s="51" t="n">
        <v>586.3104</v>
      </c>
      <c r="H6" s="52" t="n">
        <v>644.94144</v>
      </c>
    </row>
    <row r="7" customFormat="false" ht="15" hidden="false" customHeight="false" outlineLevel="0" collapsed="false">
      <c r="A7" s="37" t="n">
        <v>800302</v>
      </c>
      <c r="B7" s="48" t="s">
        <v>136</v>
      </c>
      <c r="C7" s="49" t="s">
        <v>135</v>
      </c>
      <c r="D7" s="50" t="n">
        <v>10</v>
      </c>
      <c r="E7" s="51" t="n">
        <v>58.63104</v>
      </c>
      <c r="F7" s="51" t="n">
        <v>64.494144</v>
      </c>
      <c r="G7" s="51" t="n">
        <v>586.3104</v>
      </c>
      <c r="H7" s="52" t="n">
        <v>644.94144</v>
      </c>
    </row>
    <row r="8" customFormat="false" ht="15" hidden="false" customHeight="false" outlineLevel="0" collapsed="false">
      <c r="A8" s="37" t="n">
        <v>800245</v>
      </c>
      <c r="B8" s="48" t="s">
        <v>137</v>
      </c>
      <c r="C8" s="49" t="s">
        <v>135</v>
      </c>
      <c r="D8" s="50" t="n">
        <v>10</v>
      </c>
      <c r="E8" s="51" t="n">
        <v>63.504</v>
      </c>
      <c r="F8" s="51" t="n">
        <v>69.8544</v>
      </c>
      <c r="G8" s="51" t="n">
        <v>635.04</v>
      </c>
      <c r="H8" s="52" t="n">
        <v>698.544</v>
      </c>
    </row>
    <row r="9" customFormat="false" ht="15" hidden="false" customHeight="false" outlineLevel="0" collapsed="false">
      <c r="A9" s="37" t="n">
        <v>40439</v>
      </c>
      <c r="B9" s="48" t="s">
        <v>138</v>
      </c>
      <c r="C9" s="49" t="s">
        <v>139</v>
      </c>
      <c r="D9" s="50" t="n">
        <v>18</v>
      </c>
      <c r="E9" s="51" t="n">
        <v>50.0256</v>
      </c>
      <c r="F9" s="51" t="n">
        <v>55.02816</v>
      </c>
      <c r="G9" s="51" t="n">
        <v>900.4608</v>
      </c>
      <c r="H9" s="52" t="n">
        <v>990.50688</v>
      </c>
    </row>
    <row r="10" customFormat="false" ht="15" hidden="false" customHeight="false" outlineLevel="0" collapsed="false">
      <c r="A10" s="37" t="n">
        <v>48484</v>
      </c>
      <c r="B10" s="48" t="s">
        <v>140</v>
      </c>
      <c r="C10" s="49" t="s">
        <v>141</v>
      </c>
      <c r="D10" s="50" t="n">
        <v>14</v>
      </c>
      <c r="E10" s="51" t="n">
        <v>36</v>
      </c>
      <c r="F10" s="51" t="n">
        <v>39.6</v>
      </c>
      <c r="G10" s="51" t="n">
        <v>504</v>
      </c>
      <c r="H10" s="52" t="n">
        <v>554.4</v>
      </c>
    </row>
    <row r="11" customFormat="false" ht="15" hidden="false" customHeight="false" outlineLevel="0" collapsed="false">
      <c r="A11" s="37" t="n">
        <v>800261</v>
      </c>
      <c r="B11" s="48" t="s">
        <v>142</v>
      </c>
      <c r="C11" s="49" t="s">
        <v>141</v>
      </c>
      <c r="D11" s="50" t="n">
        <v>14</v>
      </c>
      <c r="E11" s="51" t="n">
        <v>36</v>
      </c>
      <c r="F11" s="51" t="n">
        <v>39.6</v>
      </c>
      <c r="G11" s="51" t="n">
        <v>504</v>
      </c>
      <c r="H11" s="52" t="n">
        <v>554.4</v>
      </c>
    </row>
    <row r="12" customFormat="false" ht="15" hidden="false" customHeight="false" outlineLevel="0" collapsed="false">
      <c r="A12" s="37" t="n">
        <v>800224</v>
      </c>
      <c r="B12" s="48" t="s">
        <v>143</v>
      </c>
      <c r="C12" s="49" t="s">
        <v>144</v>
      </c>
      <c r="D12" s="50" t="n">
        <v>14</v>
      </c>
      <c r="E12" s="51" t="n">
        <v>36</v>
      </c>
      <c r="F12" s="51" t="n">
        <v>39.6</v>
      </c>
      <c r="G12" s="51" t="n">
        <v>504</v>
      </c>
      <c r="H12" s="52" t="n">
        <v>554.4</v>
      </c>
    </row>
    <row r="13" customFormat="false" ht="15" hidden="false" customHeight="false" outlineLevel="0" collapsed="false">
      <c r="A13" s="37" t="n">
        <v>44691</v>
      </c>
      <c r="B13" s="48" t="s">
        <v>145</v>
      </c>
      <c r="C13" s="49" t="s">
        <v>144</v>
      </c>
      <c r="D13" s="50" t="n">
        <v>14</v>
      </c>
      <c r="E13" s="51" t="n">
        <v>36</v>
      </c>
      <c r="F13" s="51" t="n">
        <v>39.6</v>
      </c>
      <c r="G13" s="51" t="n">
        <v>504</v>
      </c>
      <c r="H13" s="52" t="n">
        <v>554.4</v>
      </c>
    </row>
    <row r="14" customFormat="false" ht="15" hidden="false" customHeight="false" outlineLevel="0" collapsed="false">
      <c r="A14" s="37" t="n">
        <v>29759</v>
      </c>
      <c r="B14" s="48" t="s">
        <v>146</v>
      </c>
      <c r="C14" s="49" t="s">
        <v>147</v>
      </c>
      <c r="D14" s="50" t="n">
        <v>10</v>
      </c>
      <c r="E14" s="51" t="n">
        <v>69.58656</v>
      </c>
      <c r="F14" s="51" t="n">
        <v>76.545216</v>
      </c>
      <c r="G14" s="51" t="n">
        <v>695.8656</v>
      </c>
      <c r="H14" s="52" t="n">
        <v>765.45216</v>
      </c>
    </row>
    <row r="15" customFormat="false" ht="15" hidden="false" customHeight="false" outlineLevel="0" collapsed="false">
      <c r="A15" s="37" t="n">
        <v>29760</v>
      </c>
      <c r="B15" s="48" t="s">
        <v>148</v>
      </c>
      <c r="C15" s="49" t="s">
        <v>147</v>
      </c>
      <c r="D15" s="50" t="n">
        <v>10</v>
      </c>
      <c r="E15" s="51" t="n">
        <v>77.29344</v>
      </c>
      <c r="F15" s="51" t="n">
        <v>85.022784</v>
      </c>
      <c r="G15" s="51" t="n">
        <v>772.9344</v>
      </c>
      <c r="H15" s="52" t="n">
        <v>850.22784</v>
      </c>
    </row>
    <row r="16" customFormat="false" ht="15" hidden="false" customHeight="false" outlineLevel="0" collapsed="false">
      <c r="A16" s="37" t="n">
        <v>29761</v>
      </c>
      <c r="B16" s="48" t="s">
        <v>149</v>
      </c>
      <c r="C16" s="49" t="s">
        <v>147</v>
      </c>
      <c r="D16" s="50" t="n">
        <v>10</v>
      </c>
      <c r="E16" s="51" t="n">
        <v>73.6128</v>
      </c>
      <c r="F16" s="51" t="n">
        <v>80.97408</v>
      </c>
      <c r="G16" s="51" t="n">
        <v>736.128</v>
      </c>
      <c r="H16" s="52" t="n">
        <v>809.7408</v>
      </c>
    </row>
    <row r="17" customFormat="false" ht="15" hidden="false" customHeight="false" outlineLevel="0" collapsed="false">
      <c r="A17" s="37" t="n">
        <v>31694</v>
      </c>
      <c r="B17" s="48" t="s">
        <v>150</v>
      </c>
      <c r="C17" s="49" t="s">
        <v>147</v>
      </c>
      <c r="D17" s="50" t="n">
        <v>10</v>
      </c>
      <c r="E17" s="51" t="n">
        <v>73.6128</v>
      </c>
      <c r="F17" s="51" t="n">
        <v>80.97408</v>
      </c>
      <c r="G17" s="51" t="n">
        <v>736.128</v>
      </c>
      <c r="H17" s="52" t="n">
        <v>809.7408</v>
      </c>
    </row>
    <row r="18" customFormat="false" ht="15" hidden="false" customHeight="false" outlineLevel="0" collapsed="false">
      <c r="A18" s="37" t="n">
        <v>46544</v>
      </c>
      <c r="B18" s="48" t="s">
        <v>151</v>
      </c>
      <c r="C18" s="49" t="s">
        <v>152</v>
      </c>
      <c r="D18" s="50" t="n">
        <v>12</v>
      </c>
      <c r="E18" s="51" t="n">
        <v>44</v>
      </c>
      <c r="F18" s="51" t="n">
        <v>48.4</v>
      </c>
      <c r="G18" s="51" t="n">
        <v>528</v>
      </c>
      <c r="H18" s="52" t="n">
        <v>580.8</v>
      </c>
    </row>
    <row r="19" customFormat="false" ht="15" hidden="false" customHeight="false" outlineLevel="0" collapsed="false">
      <c r="A19" s="37" t="n">
        <v>46543</v>
      </c>
      <c r="B19" s="48" t="s">
        <v>153</v>
      </c>
      <c r="C19" s="49" t="s">
        <v>152</v>
      </c>
      <c r="D19" s="50" t="n">
        <v>12</v>
      </c>
      <c r="E19" s="51" t="n">
        <v>44</v>
      </c>
      <c r="F19" s="51" t="n">
        <v>48.4</v>
      </c>
      <c r="G19" s="51" t="n">
        <v>528</v>
      </c>
      <c r="H19" s="52" t="n">
        <v>580.8</v>
      </c>
    </row>
    <row r="20" customFormat="false" ht="6" hidden="false" customHeight="true" outlineLevel="0" collapsed="false">
      <c r="A20" s="53"/>
      <c r="B20" s="54"/>
      <c r="C20" s="55"/>
      <c r="D20" s="56"/>
      <c r="E20" s="57"/>
      <c r="F20" s="57"/>
      <c r="G20" s="57"/>
      <c r="H20" s="58"/>
    </row>
    <row r="21" customFormat="false" ht="15" hidden="false" customHeight="false" outlineLevel="0" collapsed="false">
      <c r="A21" s="37" t="n">
        <v>800258</v>
      </c>
      <c r="B21" s="48" t="s">
        <v>154</v>
      </c>
      <c r="C21" s="49" t="s">
        <v>155</v>
      </c>
      <c r="D21" s="50" t="n">
        <v>15</v>
      </c>
      <c r="E21" s="51" t="n">
        <v>56.8</v>
      </c>
      <c r="F21" s="51" t="n">
        <v>62.48</v>
      </c>
      <c r="G21" s="51" t="n">
        <v>852</v>
      </c>
      <c r="H21" s="52" t="n">
        <v>937.2</v>
      </c>
    </row>
    <row r="22" customFormat="false" ht="15" hidden="false" customHeight="false" outlineLevel="0" collapsed="false">
      <c r="A22" s="37" t="n">
        <v>800259</v>
      </c>
      <c r="B22" s="48" t="s">
        <v>156</v>
      </c>
      <c r="C22" s="49" t="s">
        <v>155</v>
      </c>
      <c r="D22" s="50" t="n">
        <v>15</v>
      </c>
      <c r="E22" s="51" t="n">
        <v>56.8</v>
      </c>
      <c r="F22" s="51" t="n">
        <v>62.48</v>
      </c>
      <c r="G22" s="51" t="n">
        <v>852</v>
      </c>
      <c r="H22" s="52" t="n">
        <v>937.2</v>
      </c>
    </row>
    <row r="23" customFormat="false" ht="15" hidden="false" customHeight="false" outlineLevel="0" collapsed="false">
      <c r="A23" s="37" t="n">
        <v>46028</v>
      </c>
      <c r="B23" s="48" t="s">
        <v>157</v>
      </c>
      <c r="C23" s="49" t="s">
        <v>158</v>
      </c>
      <c r="D23" s="50" t="n">
        <v>18</v>
      </c>
      <c r="E23" s="51" t="n">
        <v>42.12</v>
      </c>
      <c r="F23" s="51" t="n">
        <v>46.332</v>
      </c>
      <c r="G23" s="51" t="n">
        <v>758.16</v>
      </c>
      <c r="H23" s="52" t="n">
        <v>833.976</v>
      </c>
    </row>
    <row r="24" customFormat="false" ht="15" hidden="false" customHeight="false" outlineLevel="0" collapsed="false">
      <c r="A24" s="37" t="n">
        <v>46031</v>
      </c>
      <c r="B24" s="48" t="s">
        <v>159</v>
      </c>
      <c r="C24" s="49" t="s">
        <v>158</v>
      </c>
      <c r="D24" s="50" t="n">
        <v>18</v>
      </c>
      <c r="E24" s="51" t="n">
        <v>42.12</v>
      </c>
      <c r="F24" s="51" t="n">
        <v>46.332</v>
      </c>
      <c r="G24" s="51" t="n">
        <v>758.16</v>
      </c>
      <c r="H24" s="52" t="n">
        <v>833.976</v>
      </c>
    </row>
    <row r="25" customFormat="false" ht="15" hidden="false" customHeight="false" outlineLevel="0" collapsed="false">
      <c r="A25" s="37" t="n">
        <v>46032</v>
      </c>
      <c r="B25" s="48" t="s">
        <v>160</v>
      </c>
      <c r="C25" s="49" t="s">
        <v>158</v>
      </c>
      <c r="D25" s="50" t="n">
        <v>18</v>
      </c>
      <c r="E25" s="51" t="n">
        <v>42.12</v>
      </c>
      <c r="F25" s="51" t="n">
        <v>46.332</v>
      </c>
      <c r="G25" s="51" t="n">
        <v>758.16</v>
      </c>
      <c r="H25" s="52" t="n">
        <v>833.976</v>
      </c>
    </row>
    <row r="26" customFormat="false" ht="15" hidden="false" customHeight="false" outlineLevel="0" collapsed="false">
      <c r="A26" s="37" t="n">
        <v>47666</v>
      </c>
      <c r="B26" s="48" t="s">
        <v>161</v>
      </c>
      <c r="C26" s="49" t="s">
        <v>162</v>
      </c>
      <c r="D26" s="50" t="n">
        <v>27</v>
      </c>
      <c r="E26" s="51" t="n">
        <v>10.368</v>
      </c>
      <c r="F26" s="51" t="n">
        <v>11.4048</v>
      </c>
      <c r="G26" s="51" t="n">
        <v>279.936</v>
      </c>
      <c r="H26" s="52" t="n">
        <v>307.9296</v>
      </c>
    </row>
    <row r="27" customFormat="false" ht="15" hidden="false" customHeight="false" outlineLevel="0" collapsed="false">
      <c r="A27" s="37" t="n">
        <v>47667</v>
      </c>
      <c r="B27" s="48" t="s">
        <v>163</v>
      </c>
      <c r="C27" s="49" t="s">
        <v>162</v>
      </c>
      <c r="D27" s="50" t="n">
        <v>27</v>
      </c>
      <c r="E27" s="51" t="n">
        <v>10.368</v>
      </c>
      <c r="F27" s="51" t="n">
        <v>11.4048</v>
      </c>
      <c r="G27" s="51" t="n">
        <v>279.936</v>
      </c>
      <c r="H27" s="52" t="n">
        <v>307.9296</v>
      </c>
    </row>
    <row r="28" customFormat="false" ht="15" hidden="false" customHeight="false" outlineLevel="0" collapsed="false">
      <c r="A28" s="37" t="n">
        <v>32240</v>
      </c>
      <c r="B28" s="48" t="s">
        <v>164</v>
      </c>
      <c r="C28" s="49" t="s">
        <v>158</v>
      </c>
      <c r="D28" s="50" t="n">
        <v>15</v>
      </c>
      <c r="E28" s="51" t="n">
        <v>51.80544</v>
      </c>
      <c r="F28" s="51" t="n">
        <v>56.985984</v>
      </c>
      <c r="G28" s="51" t="n">
        <v>777.0816</v>
      </c>
      <c r="H28" s="52" t="n">
        <v>854.78976</v>
      </c>
    </row>
    <row r="29" customFormat="false" ht="15" hidden="false" customHeight="false" outlineLevel="0" collapsed="false">
      <c r="A29" s="37" t="n">
        <v>32236</v>
      </c>
      <c r="B29" s="48" t="s">
        <v>165</v>
      </c>
      <c r="C29" s="49" t="s">
        <v>158</v>
      </c>
      <c r="D29" s="50" t="n">
        <v>15</v>
      </c>
      <c r="E29" s="51" t="n">
        <v>54.3456</v>
      </c>
      <c r="F29" s="51" t="n">
        <v>59.78016</v>
      </c>
      <c r="G29" s="51" t="n">
        <v>815.184</v>
      </c>
      <c r="H29" s="52" t="n">
        <v>896.7024</v>
      </c>
    </row>
    <row r="30" customFormat="false" ht="15" hidden="false" customHeight="false" outlineLevel="0" collapsed="false">
      <c r="A30" s="37" t="n">
        <v>32233</v>
      </c>
      <c r="B30" s="48" t="s">
        <v>166</v>
      </c>
      <c r="C30" s="49" t="s">
        <v>158</v>
      </c>
      <c r="D30" s="50" t="n">
        <v>15</v>
      </c>
      <c r="E30" s="51" t="n">
        <v>54.3456</v>
      </c>
      <c r="F30" s="51" t="n">
        <v>59.78016</v>
      </c>
      <c r="G30" s="51" t="n">
        <v>815.184</v>
      </c>
      <c r="H30" s="52" t="n">
        <v>896.7024</v>
      </c>
    </row>
    <row r="31" customFormat="false" ht="15" hidden="false" customHeight="false" outlineLevel="0" collapsed="false">
      <c r="A31" s="37" t="n">
        <v>32252</v>
      </c>
      <c r="B31" s="48" t="s">
        <v>167</v>
      </c>
      <c r="C31" s="49" t="s">
        <v>158</v>
      </c>
      <c r="D31" s="50" t="n">
        <v>15</v>
      </c>
      <c r="E31" s="51" t="n">
        <v>54.3456</v>
      </c>
      <c r="F31" s="51" t="n">
        <v>59.78016</v>
      </c>
      <c r="G31" s="51" t="n">
        <v>815.184</v>
      </c>
      <c r="H31" s="52" t="n">
        <v>896.7024</v>
      </c>
    </row>
    <row r="32" customFormat="false" ht="15" hidden="false" customHeight="false" outlineLevel="0" collapsed="false">
      <c r="A32" s="37" t="n">
        <v>44084</v>
      </c>
      <c r="B32" s="48" t="s">
        <v>168</v>
      </c>
      <c r="C32" s="49" t="s">
        <v>169</v>
      </c>
      <c r="D32" s="50" t="n">
        <v>10</v>
      </c>
      <c r="E32" s="51" t="n">
        <v>106.92864</v>
      </c>
      <c r="F32" s="51" t="n">
        <v>117.621504</v>
      </c>
      <c r="G32" s="51" t="n">
        <v>1069.2864</v>
      </c>
      <c r="H32" s="52" t="n">
        <v>1176.21504</v>
      </c>
    </row>
    <row r="33" customFormat="false" ht="15" hidden="false" customHeight="false" outlineLevel="0" collapsed="false">
      <c r="A33" s="37" t="n">
        <v>44085</v>
      </c>
      <c r="B33" s="48" t="s">
        <v>170</v>
      </c>
      <c r="C33" s="49" t="s">
        <v>169</v>
      </c>
      <c r="D33" s="50" t="n">
        <v>10</v>
      </c>
      <c r="E33" s="51" t="n">
        <v>106.92864</v>
      </c>
      <c r="F33" s="51" t="n">
        <v>117.621504</v>
      </c>
      <c r="G33" s="51" t="n">
        <v>1069.2864</v>
      </c>
      <c r="H33" s="52" t="n">
        <v>1176.21504</v>
      </c>
    </row>
    <row r="34" customFormat="false" ht="15" hidden="false" customHeight="false" outlineLevel="0" collapsed="false">
      <c r="A34" s="37" t="n">
        <v>800665</v>
      </c>
      <c r="B34" s="48" t="s">
        <v>171</v>
      </c>
      <c r="C34" s="49" t="s">
        <v>172</v>
      </c>
      <c r="D34" s="50" t="n">
        <v>20</v>
      </c>
      <c r="E34" s="51" t="n">
        <v>36.28</v>
      </c>
      <c r="F34" s="51" t="n">
        <v>39.908</v>
      </c>
      <c r="G34" s="51" t="n">
        <v>725.6</v>
      </c>
      <c r="H34" s="52" t="n">
        <v>798.16</v>
      </c>
    </row>
    <row r="35" customFormat="false" ht="15" hidden="false" customHeight="false" outlineLevel="0" collapsed="false">
      <c r="A35" s="37" t="n">
        <v>800684</v>
      </c>
      <c r="B35" s="48" t="s">
        <v>173</v>
      </c>
      <c r="C35" s="49" t="s">
        <v>172</v>
      </c>
      <c r="D35" s="50" t="n">
        <v>20</v>
      </c>
      <c r="E35" s="51" t="n">
        <v>36.28</v>
      </c>
      <c r="F35" s="51" t="n">
        <v>39.908</v>
      </c>
      <c r="G35" s="51" t="n">
        <v>725.6</v>
      </c>
      <c r="H35" s="52" t="n">
        <v>798.16</v>
      </c>
    </row>
    <row r="36" customFormat="false" ht="15" hidden="false" customHeight="false" outlineLevel="0" collapsed="false">
      <c r="A36" s="37" t="n">
        <v>39713</v>
      </c>
      <c r="B36" s="48" t="s">
        <v>174</v>
      </c>
      <c r="C36" s="49" t="s">
        <v>175</v>
      </c>
      <c r="D36" s="50" t="n">
        <v>15</v>
      </c>
      <c r="E36" s="51" t="n">
        <v>22.896</v>
      </c>
      <c r="F36" s="51" t="n">
        <v>25.1856</v>
      </c>
      <c r="G36" s="51" t="n">
        <v>343.44</v>
      </c>
      <c r="H36" s="52" t="n">
        <v>377.784</v>
      </c>
    </row>
    <row r="37" customFormat="false" ht="15" hidden="false" customHeight="false" outlineLevel="0" collapsed="false">
      <c r="A37" s="37" t="n">
        <v>40346</v>
      </c>
      <c r="B37" s="48" t="s">
        <v>176</v>
      </c>
      <c r="C37" s="49" t="s">
        <v>175</v>
      </c>
      <c r="D37" s="50" t="n">
        <v>15</v>
      </c>
      <c r="E37" s="51" t="n">
        <v>23.6736</v>
      </c>
      <c r="F37" s="51" t="n">
        <v>26.04096</v>
      </c>
      <c r="G37" s="51" t="n">
        <v>355.104</v>
      </c>
      <c r="H37" s="52" t="n">
        <v>390.6144</v>
      </c>
    </row>
    <row r="38" customFormat="false" ht="15" hidden="false" customHeight="false" outlineLevel="0" collapsed="false">
      <c r="A38" s="37" t="n">
        <v>29769</v>
      </c>
      <c r="B38" s="48" t="s">
        <v>177</v>
      </c>
      <c r="C38" s="49" t="s">
        <v>175</v>
      </c>
      <c r="D38" s="50" t="n">
        <v>15</v>
      </c>
      <c r="E38" s="51" t="n">
        <v>23.6736</v>
      </c>
      <c r="F38" s="51" t="n">
        <v>26.04096</v>
      </c>
      <c r="G38" s="51" t="n">
        <v>355.104</v>
      </c>
      <c r="H38" s="52" t="n">
        <v>390.6144</v>
      </c>
    </row>
    <row r="39" customFormat="false" ht="15" hidden="false" customHeight="false" outlineLevel="0" collapsed="false">
      <c r="A39" s="37" t="n">
        <v>29768</v>
      </c>
      <c r="B39" s="48" t="s">
        <v>178</v>
      </c>
      <c r="C39" s="49" t="s">
        <v>175</v>
      </c>
      <c r="D39" s="50" t="n">
        <v>15</v>
      </c>
      <c r="E39" s="51" t="n">
        <v>23.6736</v>
      </c>
      <c r="F39" s="51" t="n">
        <v>26.04096</v>
      </c>
      <c r="G39" s="51" t="n">
        <v>355.104</v>
      </c>
      <c r="H39" s="52" t="n">
        <v>390.6144</v>
      </c>
    </row>
    <row r="40" customFormat="false" ht="6" hidden="false" customHeight="true" outlineLevel="0" collapsed="false">
      <c r="A40" s="53"/>
      <c r="B40" s="54"/>
      <c r="C40" s="55"/>
      <c r="D40" s="56"/>
      <c r="E40" s="57"/>
      <c r="F40" s="57"/>
      <c r="G40" s="57"/>
      <c r="H40" s="58"/>
    </row>
    <row r="41" customFormat="false" ht="15" hidden="false" customHeight="false" outlineLevel="0" collapsed="false">
      <c r="A41" s="37" t="n">
        <v>800136</v>
      </c>
      <c r="B41" s="48" t="s">
        <v>179</v>
      </c>
      <c r="C41" s="49" t="s">
        <v>180</v>
      </c>
      <c r="D41" s="50" t="n">
        <v>6</v>
      </c>
      <c r="E41" s="51" t="n">
        <v>60.8256</v>
      </c>
      <c r="F41" s="51" t="n">
        <v>72.99072</v>
      </c>
      <c r="G41" s="51" t="n">
        <v>364.9536</v>
      </c>
      <c r="H41" s="52" t="n">
        <v>437.94432</v>
      </c>
    </row>
    <row r="42" customFormat="false" ht="15" hidden="false" customHeight="false" outlineLevel="0" collapsed="false">
      <c r="A42" s="37" t="n">
        <v>800137</v>
      </c>
      <c r="B42" s="48" t="s">
        <v>181</v>
      </c>
      <c r="C42" s="49" t="s">
        <v>180</v>
      </c>
      <c r="D42" s="50" t="n">
        <v>6</v>
      </c>
      <c r="E42" s="51" t="n">
        <v>60.8256</v>
      </c>
      <c r="F42" s="51" t="n">
        <v>72.99072</v>
      </c>
      <c r="G42" s="51" t="n">
        <v>364.9536</v>
      </c>
      <c r="H42" s="52" t="n">
        <v>437.94432</v>
      </c>
    </row>
    <row r="43" customFormat="false" ht="15" hidden="false" customHeight="false" outlineLevel="0" collapsed="false">
      <c r="A43" s="37" t="n">
        <v>48205</v>
      </c>
      <c r="B43" s="48" t="s">
        <v>182</v>
      </c>
      <c r="C43" s="49" t="s">
        <v>183</v>
      </c>
      <c r="D43" s="50" t="n">
        <v>12</v>
      </c>
      <c r="E43" s="51" t="n">
        <v>31.968</v>
      </c>
      <c r="F43" s="51" t="n">
        <v>38.3616</v>
      </c>
      <c r="G43" s="51" t="n">
        <v>383.616</v>
      </c>
      <c r="H43" s="52" t="n">
        <v>460.3392</v>
      </c>
    </row>
    <row r="44" customFormat="false" ht="15" hidden="false" customHeight="false" outlineLevel="0" collapsed="false">
      <c r="A44" s="37" t="n">
        <v>48204</v>
      </c>
      <c r="B44" s="59" t="s">
        <v>184</v>
      </c>
      <c r="C44" s="60" t="s">
        <v>183</v>
      </c>
      <c r="D44" s="61" t="n">
        <v>12</v>
      </c>
      <c r="E44" s="62" t="n">
        <v>31.968</v>
      </c>
      <c r="F44" s="62" t="n">
        <v>38.3616</v>
      </c>
      <c r="G44" s="62" t="n">
        <v>383.616</v>
      </c>
      <c r="H44" s="63" t="n">
        <v>460.3392</v>
      </c>
    </row>
  </sheetData>
  <hyperlinks>
    <hyperlink ref="G3" r:id="rId1" display="info@tdm-horeca.ru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N9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0" topLeftCell="B1" activePane="topRight" state="frozen"/>
      <selection pane="topLeft" activeCell="A1" activeCellId="0" sqref="A1"/>
      <selection pane="topRight" activeCell="H22" activeCellId="0" sqref="H22"/>
    </sheetView>
  </sheetViews>
  <sheetFormatPr defaultColWidth="11.5078125" defaultRowHeight="15" zeroHeight="false" outlineLevelRow="0" outlineLevelCol="0"/>
  <cols>
    <col collapsed="false" customWidth="true" hidden="false" outlineLevel="0" max="1" min="1" style="64" width="11.83"/>
    <col collapsed="false" customWidth="true" hidden="false" outlineLevel="0" max="2" min="2" style="64" width="73.67"/>
    <col collapsed="false" customWidth="true" hidden="false" outlineLevel="0" max="3" min="3" style="64" width="15.66"/>
    <col collapsed="false" customWidth="false" hidden="false" outlineLevel="0" max="4" min="4" style="64" width="11.5"/>
    <col collapsed="false" customWidth="true" hidden="false" outlineLevel="0" max="5" min="5" style="64" width="27.34"/>
    <col collapsed="false" customWidth="true" hidden="false" outlineLevel="0" max="6" min="6" style="64" width="29.33"/>
    <col collapsed="false" customWidth="true" hidden="false" outlineLevel="0" max="10" min="7" style="65" width="11.83"/>
    <col collapsed="false" customWidth="true" hidden="false" outlineLevel="0" max="11" min="11" style="65" width="21.83"/>
    <col collapsed="false" customWidth="false" hidden="false" outlineLevel="0" max="245" min="12" style="64" width="11.5"/>
  </cols>
  <sheetData>
    <row r="1" customFormat="false" ht="14.25" hidden="false" customHeight="true" outlineLevel="0" collapsed="false">
      <c r="A1" s="66"/>
      <c r="B1" s="66"/>
      <c r="C1" s="67"/>
      <c r="D1" s="68"/>
      <c r="E1" s="66"/>
      <c r="F1" s="69"/>
      <c r="G1" s="70"/>
      <c r="H1" s="70"/>
      <c r="I1" s="70"/>
      <c r="J1" s="70"/>
    </row>
    <row r="2" customFormat="false" ht="18" hidden="false" customHeight="true" outlineLevel="0" collapsed="false">
      <c r="A2" s="66"/>
      <c r="B2" s="66"/>
      <c r="C2" s="71" t="s">
        <v>0</v>
      </c>
      <c r="D2" s="68"/>
      <c r="E2" s="66"/>
      <c r="F2" s="72"/>
      <c r="G2" s="70"/>
      <c r="H2" s="73"/>
      <c r="I2" s="70"/>
      <c r="J2" s="73"/>
      <c r="K2" s="74"/>
    </row>
    <row r="3" customFormat="false" ht="18" hidden="false" customHeight="true" outlineLevel="0" collapsed="false">
      <c r="A3" s="66"/>
      <c r="B3" s="66"/>
      <c r="C3" s="71" t="s">
        <v>185</v>
      </c>
      <c r="D3" s="68"/>
      <c r="E3" s="66"/>
      <c r="F3" s="72"/>
      <c r="G3" s="70"/>
      <c r="H3" s="73"/>
      <c r="I3" s="70"/>
      <c r="J3" s="73"/>
      <c r="K3" s="74"/>
    </row>
    <row r="4" customFormat="false" ht="18" hidden="false" customHeight="true" outlineLevel="0" collapsed="false">
      <c r="A4" s="66"/>
      <c r="B4" s="66"/>
      <c r="C4" s="67"/>
      <c r="D4" s="68"/>
      <c r="E4" s="66"/>
      <c r="F4" s="72"/>
      <c r="G4" s="70"/>
      <c r="H4" s="73"/>
      <c r="I4" s="70"/>
      <c r="J4" s="73"/>
      <c r="K4" s="74"/>
    </row>
    <row r="5" customFormat="false" ht="14.25" hidden="false" customHeight="true" outlineLevel="0" collapsed="false">
      <c r="A5" s="66"/>
      <c r="B5" s="66"/>
      <c r="C5" s="67"/>
      <c r="D5" s="68"/>
      <c r="E5" s="66"/>
      <c r="F5" s="72"/>
      <c r="G5" s="70"/>
      <c r="H5" s="75"/>
      <c r="I5" s="70"/>
      <c r="J5" s="75"/>
      <c r="K5" s="74"/>
    </row>
    <row r="6" customFormat="false" ht="15" hidden="false" customHeight="true" outlineLevel="0" collapsed="false">
      <c r="A6" s="66"/>
      <c r="B6" s="76"/>
      <c r="C6" s="77"/>
      <c r="D6" s="78"/>
      <c r="E6" s="76"/>
      <c r="F6" s="79"/>
      <c r="G6" s="80"/>
      <c r="H6" s="80"/>
      <c r="I6" s="80"/>
      <c r="J6" s="80"/>
      <c r="K6" s="74"/>
    </row>
    <row r="7" customFormat="false" ht="37.3" hidden="false" customHeight="false" outlineLevel="0" collapsed="false">
      <c r="A7" s="81"/>
      <c r="B7" s="82" t="s">
        <v>3</v>
      </c>
      <c r="C7" s="83" t="s">
        <v>186</v>
      </c>
      <c r="D7" s="83" t="s">
        <v>187</v>
      </c>
      <c r="E7" s="83" t="s">
        <v>6</v>
      </c>
      <c r="F7" s="83" t="s">
        <v>188</v>
      </c>
      <c r="G7" s="84" t="s">
        <v>189</v>
      </c>
      <c r="H7" s="85" t="s">
        <v>190</v>
      </c>
      <c r="I7" s="84" t="s">
        <v>191</v>
      </c>
      <c r="J7" s="85" t="s">
        <v>192</v>
      </c>
      <c r="K7" s="74"/>
    </row>
    <row r="8" customFormat="false" ht="15" hidden="false" customHeight="true" outlineLevel="0" collapsed="false">
      <c r="A8" s="81"/>
      <c r="B8" s="86" t="s">
        <v>2</v>
      </c>
      <c r="C8" s="86"/>
      <c r="D8" s="86"/>
      <c r="E8" s="86"/>
      <c r="F8" s="86"/>
      <c r="G8" s="86"/>
      <c r="H8" s="86"/>
      <c r="I8" s="86"/>
      <c r="J8" s="86"/>
      <c r="K8" s="74"/>
    </row>
    <row r="9" customFormat="false" ht="17.35" hidden="false" customHeight="false" outlineLevel="0" collapsed="false">
      <c r="A9" s="81"/>
      <c r="B9" s="87" t="s">
        <v>193</v>
      </c>
      <c r="C9" s="87"/>
      <c r="D9" s="87"/>
      <c r="E9" s="87"/>
      <c r="F9" s="87"/>
      <c r="G9" s="87"/>
      <c r="H9" s="87"/>
      <c r="I9" s="87"/>
      <c r="J9" s="87"/>
      <c r="K9" s="74"/>
    </row>
    <row r="10" customFormat="false" ht="17.25" hidden="false" customHeight="true" outlineLevel="0" collapsed="false">
      <c r="A10" s="88" t="n">
        <v>47346</v>
      </c>
      <c r="B10" s="89" t="s">
        <v>194</v>
      </c>
      <c r="C10" s="90" t="str">
        <f aca="false">VLOOKUP(A10,[1]HoReCa!$A$7:$L$38,4,0)</f>
        <v>12 шт, 350г</v>
      </c>
      <c r="D10" s="90" t="n">
        <f aca="false">VLOOKUP(A10,[1]HoReCa!$A$7:$L$38,5,0)</f>
        <v>15</v>
      </c>
      <c r="E10" s="91" t="s">
        <v>50</v>
      </c>
      <c r="F10" s="91" t="s">
        <v>195</v>
      </c>
      <c r="G10" s="92" t="n">
        <v>68.73984</v>
      </c>
      <c r="H10" s="92" t="n">
        <v>1031.0976</v>
      </c>
      <c r="I10" s="92" t="n">
        <v>75.613824</v>
      </c>
      <c r="J10" s="93" t="n">
        <v>1134.20736</v>
      </c>
      <c r="K10" s="74" t="e">
        <f aca="false">VLOOKUP(A10,[2]HoReCa!$A$7:$L$41,9,0)</f>
        <v>#N/A</v>
      </c>
      <c r="L10" s="74" t="e">
        <f aca="false">VLOOKUP(A10,[2]HoReCa!$A$7:$L$41,11,0)</f>
        <v>#N/A</v>
      </c>
      <c r="M10" s="74" t="e">
        <f aca="false">VLOOKUP(A10,[2]HoReCa!$A$7:$L$41,10,0)</f>
        <v>#N/A</v>
      </c>
      <c r="N10" s="74" t="e">
        <f aca="false">VLOOKUP(A10,[2]HoReCa!$A$7:$L$41,12,0)</f>
        <v>#N/A</v>
      </c>
    </row>
    <row r="11" customFormat="false" ht="17.25" hidden="false" customHeight="true" outlineLevel="0" collapsed="false">
      <c r="A11" s="88" t="n">
        <v>47324</v>
      </c>
      <c r="B11" s="89" t="s">
        <v>101</v>
      </c>
      <c r="C11" s="94" t="str">
        <f aca="false">VLOOKUP(A11,[1]HoReCa!$A$7:$L$38,4,0)</f>
        <v>12 шт, 500г</v>
      </c>
      <c r="D11" s="94" t="n">
        <f aca="false">VLOOKUP(A11,[1]HoReCa!$A$7:$L$38,5,0)</f>
        <v>10</v>
      </c>
      <c r="E11" s="95" t="s">
        <v>50</v>
      </c>
      <c r="F11" s="95" t="s">
        <v>195</v>
      </c>
      <c r="G11" s="96" t="n">
        <v>71.53056</v>
      </c>
      <c r="H11" s="96" t="n">
        <v>715.3056</v>
      </c>
      <c r="I11" s="96" t="n">
        <v>78.683616</v>
      </c>
      <c r="J11" s="97" t="n">
        <v>786.83616</v>
      </c>
      <c r="K11" s="74" t="e">
        <f aca="false">VLOOKUP(A11,[2]HoReCa!$A$7:$L$41,9,0)</f>
        <v>#N/A</v>
      </c>
      <c r="L11" s="74" t="e">
        <f aca="false">VLOOKUP(A11,[2]HoReCa!$A$7:$L$41,11,0)</f>
        <v>#N/A</v>
      </c>
      <c r="M11" s="74" t="e">
        <f aca="false">VLOOKUP(A11,[2]HoReCa!$A$7:$L$41,10,0)</f>
        <v>#N/A</v>
      </c>
      <c r="N11" s="74" t="e">
        <f aca="false">VLOOKUP(A11,[2]HoReCa!$A$7:$L$41,12,0)</f>
        <v>#N/A</v>
      </c>
    </row>
    <row r="12" customFormat="false" ht="17.25" hidden="false" customHeight="true" outlineLevel="0" collapsed="false">
      <c r="A12" s="98" t="n">
        <v>44703</v>
      </c>
      <c r="B12" s="99" t="s">
        <v>99</v>
      </c>
      <c r="C12" s="100" t="str">
        <f aca="false">VLOOKUP(A12,[1]HoReCa!$A$7:$L$38,4,0)</f>
        <v>12 шт, 800г</v>
      </c>
      <c r="D12" s="100" t="n">
        <f aca="false">VLOOKUP(A12,[1]HoReCa!$A$7:$L$38,5,0)</f>
        <v>10</v>
      </c>
      <c r="E12" s="101" t="s">
        <v>50</v>
      </c>
      <c r="F12" s="101" t="s">
        <v>195</v>
      </c>
      <c r="G12" s="102" t="n">
        <v>72.6516</v>
      </c>
      <c r="H12" s="102" t="n">
        <v>726.516</v>
      </c>
      <c r="I12" s="102" t="n">
        <v>79.91676</v>
      </c>
      <c r="J12" s="103" t="n">
        <v>799.1676</v>
      </c>
      <c r="K12" s="104" t="e">
        <f aca="false">VLOOKUP(A12,[2]HoReCa!$A$7:$L$41,9,0)</f>
        <v>#N/A</v>
      </c>
      <c r="L12" s="104" t="e">
        <f aca="false">VLOOKUP(A12,[2]HoReCa!$A$7:$L$41,11,0)</f>
        <v>#N/A</v>
      </c>
      <c r="M12" s="74" t="e">
        <f aca="false">VLOOKUP(A12,[2]HoReCa!$A$7:$L$41,10,0)</f>
        <v>#N/A</v>
      </c>
      <c r="N12" s="74" t="e">
        <f aca="false">VLOOKUP(A12,[2]HoReCa!$A$7:$L$41,12,0)</f>
        <v>#N/A</v>
      </c>
    </row>
    <row r="13" customFormat="false" ht="17.25" hidden="false" customHeight="true" outlineLevel="0" collapsed="false">
      <c r="A13" s="88" t="n">
        <v>44700</v>
      </c>
      <c r="B13" s="89" t="s">
        <v>103</v>
      </c>
      <c r="C13" s="94" t="str">
        <f aca="false">VLOOKUP(A13,[1]HoReCa!$A$7:$L$38,4,0)</f>
        <v>12 шт, 810г</v>
      </c>
      <c r="D13" s="94" t="n">
        <f aca="false">VLOOKUP(A13,[1]HoReCa!$A$7:$L$38,5,0)</f>
        <v>10</v>
      </c>
      <c r="E13" s="95" t="s">
        <v>50</v>
      </c>
      <c r="F13" s="95" t="s">
        <v>195</v>
      </c>
      <c r="G13" s="96" t="n">
        <v>100.34496</v>
      </c>
      <c r="H13" s="96" t="n">
        <v>1003.4496</v>
      </c>
      <c r="I13" s="96" t="n">
        <v>110.379456</v>
      </c>
      <c r="J13" s="97" t="n">
        <v>1103.79456</v>
      </c>
      <c r="K13" s="74" t="e">
        <f aca="false">VLOOKUP(A13,[2]HoReCa!$A$7:$L$41,9,0)</f>
        <v>#N/A</v>
      </c>
      <c r="L13" s="74" t="e">
        <f aca="false">VLOOKUP(A13,[2]HoReCa!$A$7:$L$41,11,0)</f>
        <v>#N/A</v>
      </c>
      <c r="M13" s="74" t="e">
        <f aca="false">VLOOKUP(A13,[2]HoReCa!$A$7:$L$41,10,0)</f>
        <v>#N/A</v>
      </c>
      <c r="N13" s="74" t="e">
        <f aca="false">VLOOKUP(A13,[2]HoReCa!$A$7:$L$41,12,0)</f>
        <v>#N/A</v>
      </c>
    </row>
    <row r="14" customFormat="false" ht="17.25" hidden="false" customHeight="true" outlineLevel="0" collapsed="false">
      <c r="A14" s="88" t="n">
        <v>44697</v>
      </c>
      <c r="B14" s="89" t="s">
        <v>107</v>
      </c>
      <c r="C14" s="94" t="str">
        <f aca="false">VLOOKUP(A14,[1]HoReCa!$A$7:$L$38,4,0)</f>
        <v>12 шт, 810г</v>
      </c>
      <c r="D14" s="94" t="n">
        <f aca="false">VLOOKUP(A14,[1]HoReCa!$A$7:$L$38,5,0)</f>
        <v>10</v>
      </c>
      <c r="E14" s="95" t="s">
        <v>50</v>
      </c>
      <c r="F14" s="95" t="s">
        <v>195</v>
      </c>
      <c r="G14" s="96" t="n">
        <v>98.43552</v>
      </c>
      <c r="H14" s="96" t="n">
        <v>984.3552</v>
      </c>
      <c r="I14" s="96" t="n">
        <v>108.279072</v>
      </c>
      <c r="J14" s="97" t="n">
        <v>1082.79072</v>
      </c>
      <c r="K14" s="74" t="e">
        <f aca="false">VLOOKUP(A14,[2]HoReCa!$A$7:$L$41,9,0)</f>
        <v>#N/A</v>
      </c>
      <c r="L14" s="74" t="e">
        <f aca="false">VLOOKUP(A14,[2]HoReCa!$A$7:$L$41,11,0)</f>
        <v>#N/A</v>
      </c>
      <c r="M14" s="74" t="e">
        <f aca="false">VLOOKUP(A14,[2]HoReCa!$A$7:$L$41,10,0)</f>
        <v>#N/A</v>
      </c>
      <c r="N14" s="74" t="e">
        <f aca="false">VLOOKUP(A14,[2]HoReCa!$A$7:$L$41,12,0)</f>
        <v>#N/A</v>
      </c>
    </row>
    <row r="15" customFormat="false" ht="17.25" hidden="false" customHeight="true" outlineLevel="0" collapsed="false">
      <c r="A15" s="88" t="n">
        <v>44702</v>
      </c>
      <c r="B15" s="89" t="s">
        <v>196</v>
      </c>
      <c r="C15" s="94" t="str">
        <f aca="false">VLOOKUP(A15,[1]HoReCa!$A$7:$L$38,4,0)</f>
        <v>12 шт, 810г</v>
      </c>
      <c r="D15" s="94" t="n">
        <f aca="false">VLOOKUP(A15,[1]HoReCa!$A$7:$L$38,5,0)</f>
        <v>10</v>
      </c>
      <c r="E15" s="95" t="s">
        <v>50</v>
      </c>
      <c r="F15" s="95" t="s">
        <v>195</v>
      </c>
      <c r="G15" s="96" t="n">
        <v>91.26432</v>
      </c>
      <c r="H15" s="96" t="n">
        <v>912.6432</v>
      </c>
      <c r="I15" s="96" t="n">
        <v>100.390752</v>
      </c>
      <c r="J15" s="97" t="n">
        <v>1003.90752</v>
      </c>
      <c r="K15" s="74" t="e">
        <f aca="false">VLOOKUP(A15,[2]HoReCa!$A$7:$L$41,9,0)</f>
        <v>#N/A</v>
      </c>
      <c r="L15" s="74" t="e">
        <f aca="false">VLOOKUP(A15,[2]HoReCa!$A$7:$L$41,11,0)</f>
        <v>#N/A</v>
      </c>
      <c r="M15" s="74" t="e">
        <f aca="false">VLOOKUP(A15,[2]HoReCa!$A$7:$L$41,10,0)</f>
        <v>#N/A</v>
      </c>
      <c r="N15" s="74" t="e">
        <f aca="false">VLOOKUP(A15,[2]HoReCa!$A$7:$L$41,12,0)</f>
        <v>#N/A</v>
      </c>
    </row>
    <row r="16" customFormat="false" ht="17.25" hidden="false" customHeight="true" outlineLevel="0" collapsed="false">
      <c r="A16" s="88" t="n">
        <v>46708</v>
      </c>
      <c r="B16" s="89" t="s">
        <v>197</v>
      </c>
      <c r="C16" s="94" t="str">
        <f aca="false">VLOOKUP(A16,[1]HoReCa!$A$7:$L$38,4,0)</f>
        <v>12 шт, 810г</v>
      </c>
      <c r="D16" s="94" t="n">
        <f aca="false">VLOOKUP(A16,[1]HoReCa!$A$7:$L$38,5,0)</f>
        <v>10</v>
      </c>
      <c r="E16" s="95" t="s">
        <v>50</v>
      </c>
      <c r="F16" s="95" t="s">
        <v>195</v>
      </c>
      <c r="G16" s="96" t="n">
        <v>97.47648</v>
      </c>
      <c r="H16" s="96" t="n">
        <v>974.7648</v>
      </c>
      <c r="I16" s="96" t="n">
        <v>107.224128</v>
      </c>
      <c r="J16" s="97" t="n">
        <v>1072.24128</v>
      </c>
      <c r="K16" s="74" t="e">
        <f aca="false">VLOOKUP(A16,[2]HoReCa!$A$7:$L$41,9,0)</f>
        <v>#N/A</v>
      </c>
      <c r="L16" s="74" t="e">
        <f aca="false">VLOOKUP(A16,[2]HoReCa!$A$7:$L$41,11,0)</f>
        <v>#N/A</v>
      </c>
      <c r="M16" s="74" t="e">
        <f aca="false">VLOOKUP(A16,[2]HoReCa!$A$7:$L$41,10,0)</f>
        <v>#N/A</v>
      </c>
      <c r="N16" s="74" t="e">
        <f aca="false">VLOOKUP(A16,[2]HoReCa!$A$7:$L$41,12,0)</f>
        <v>#N/A</v>
      </c>
    </row>
    <row r="17" customFormat="false" ht="17.25" hidden="false" customHeight="true" outlineLevel="0" collapsed="false">
      <c r="A17" s="88" t="n">
        <v>800297</v>
      </c>
      <c r="B17" s="89" t="s">
        <v>198</v>
      </c>
      <c r="C17" s="94" t="str">
        <f aca="false">VLOOKUP(A17,[1]HoReCa!$A$7:$L$38,4,0)</f>
        <v>12 шт, 880г</v>
      </c>
      <c r="D17" s="94" t="n">
        <f aca="false">VLOOKUP(A17,[1]HoReCa!$A$7:$L$38,5,0)</f>
        <v>10</v>
      </c>
      <c r="E17" s="95" t="s">
        <v>50</v>
      </c>
      <c r="F17" s="95" t="s">
        <v>195</v>
      </c>
      <c r="G17" s="96" t="n">
        <v>90.9792</v>
      </c>
      <c r="H17" s="96" t="n">
        <v>909.792</v>
      </c>
      <c r="I17" s="96" t="n">
        <v>100.07712</v>
      </c>
      <c r="J17" s="97" t="n">
        <v>1000.7712</v>
      </c>
      <c r="K17" s="74" t="e">
        <f aca="false">VLOOKUP(A17,[2]HoReCa!$A$7:$L$41,9,0)</f>
        <v>#N/A</v>
      </c>
      <c r="L17" s="74" t="e">
        <f aca="false">VLOOKUP(A17,[2]HoReCa!$A$7:$L$41,11,0)</f>
        <v>#N/A</v>
      </c>
      <c r="M17" s="74" t="e">
        <f aca="false">VLOOKUP(A17,[2]HoReCa!$A$7:$L$41,10,0)</f>
        <v>#N/A</v>
      </c>
      <c r="N17" s="74" t="e">
        <f aca="false">VLOOKUP(A17,[2]HoReCa!$A$7:$L$41,12,0)</f>
        <v>#N/A</v>
      </c>
    </row>
    <row r="18" customFormat="false" ht="17.25" hidden="false" customHeight="true" outlineLevel="0" collapsed="false">
      <c r="A18" s="88" t="n">
        <v>47755</v>
      </c>
      <c r="B18" s="89" t="s">
        <v>108</v>
      </c>
      <c r="C18" s="94" t="str">
        <f aca="false">VLOOKUP(A18,[1]HoReCa!$A$7:$L$38,4,0)</f>
        <v>12 шт, 880г</v>
      </c>
      <c r="D18" s="94" t="n">
        <f aca="false">VLOOKUP(A18,[1]HoReCa!$A$7:$L$38,5,0)</f>
        <v>10</v>
      </c>
      <c r="E18" s="95" t="s">
        <v>50</v>
      </c>
      <c r="F18" s="95" t="s">
        <v>195</v>
      </c>
      <c r="G18" s="96" t="n">
        <v>111.48192</v>
      </c>
      <c r="H18" s="96" t="n">
        <v>1114.8192</v>
      </c>
      <c r="I18" s="96" t="n">
        <v>122.630112</v>
      </c>
      <c r="J18" s="97" t="n">
        <v>1226.30112</v>
      </c>
      <c r="K18" s="74" t="e">
        <f aca="false">VLOOKUP(A18,[2]HoReCa!$A$7:$L$41,9,0)</f>
        <v>#N/A</v>
      </c>
      <c r="L18" s="74" t="e">
        <f aca="false">VLOOKUP(A18,[2]HoReCa!$A$7:$L$41,11,0)</f>
        <v>#N/A</v>
      </c>
      <c r="M18" s="74" t="e">
        <f aca="false">VLOOKUP(A18,[2]HoReCa!$A$7:$L$41,10,0)</f>
        <v>#N/A</v>
      </c>
      <c r="N18" s="74" t="e">
        <f aca="false">VLOOKUP(A18,[2]HoReCa!$A$7:$L$41,12,0)</f>
        <v>#N/A</v>
      </c>
    </row>
    <row r="19" customFormat="false" ht="17.25" hidden="false" customHeight="true" outlineLevel="0" collapsed="false">
      <c r="A19" s="88" t="n">
        <v>47756</v>
      </c>
      <c r="B19" s="89" t="s">
        <v>199</v>
      </c>
      <c r="C19" s="94" t="str">
        <f aca="false">VLOOKUP(A19,[1]HoReCa!$A$7:$L$38,4,0)</f>
        <v>12 шт, 880г</v>
      </c>
      <c r="D19" s="94" t="n">
        <f aca="false">VLOOKUP(A19,[1]HoReCa!$A$7:$L$38,5,0)</f>
        <v>10</v>
      </c>
      <c r="E19" s="95" t="s">
        <v>50</v>
      </c>
      <c r="F19" s="95" t="s">
        <v>195</v>
      </c>
      <c r="G19" s="96" t="n">
        <v>88.2144</v>
      </c>
      <c r="H19" s="96" t="n">
        <v>882.144</v>
      </c>
      <c r="I19" s="96" t="n">
        <v>97.03584</v>
      </c>
      <c r="J19" s="97" t="n">
        <v>970.3584</v>
      </c>
      <c r="K19" s="74" t="e">
        <f aca="false">VLOOKUP(A19,[2]HoReCa!$A$7:$L$41,9,0)</f>
        <v>#N/A</v>
      </c>
      <c r="L19" s="74" t="e">
        <f aca="false">VLOOKUP(A19,[2]HoReCa!$A$7:$L$41,11,0)</f>
        <v>#N/A</v>
      </c>
      <c r="M19" s="74" t="e">
        <f aca="false">VLOOKUP(A19,[2]HoReCa!$A$7:$L$41,10,0)</f>
        <v>#N/A</v>
      </c>
      <c r="N19" s="74" t="e">
        <f aca="false">VLOOKUP(A19,[2]HoReCa!$A$7:$L$41,12,0)</f>
        <v>#N/A</v>
      </c>
    </row>
    <row r="20" customFormat="false" ht="17.25" hidden="false" customHeight="true" outlineLevel="0" collapsed="false">
      <c r="A20" s="88" t="n">
        <v>45193</v>
      </c>
      <c r="B20" s="89" t="s">
        <v>78</v>
      </c>
      <c r="C20" s="94" t="str">
        <f aca="false">VLOOKUP(A20,[1]HoReCa!$A$7:$L$38,4,0)</f>
        <v>12 шт, 670г</v>
      </c>
      <c r="D20" s="94" t="n">
        <f aca="false">VLOOKUP(A20,[1]HoReCa!$A$7:$L$38,5,0)</f>
        <v>10</v>
      </c>
      <c r="E20" s="95" t="s">
        <v>50</v>
      </c>
      <c r="F20" s="95" t="s">
        <v>195</v>
      </c>
      <c r="G20" s="96" t="n">
        <v>62.71776</v>
      </c>
      <c r="H20" s="96" t="n">
        <v>627.1776</v>
      </c>
      <c r="I20" s="96" t="n">
        <v>68.989536</v>
      </c>
      <c r="J20" s="97" t="n">
        <v>689.89536</v>
      </c>
      <c r="K20" s="74" t="e">
        <f aca="false">VLOOKUP(A20,[2]HoReCa!$A$7:$L$41,9,0)</f>
        <v>#N/A</v>
      </c>
      <c r="L20" s="74" t="e">
        <f aca="false">VLOOKUP(A20,[2]HoReCa!$A$7:$L$41,11,0)</f>
        <v>#N/A</v>
      </c>
      <c r="M20" s="74" t="e">
        <f aca="false">VLOOKUP(A20,[2]HoReCa!$A$7:$L$41,10,0)</f>
        <v>#N/A</v>
      </c>
      <c r="N20" s="74" t="e">
        <f aca="false">VLOOKUP(A20,[2]HoReCa!$A$7:$L$41,12,0)</f>
        <v>#N/A</v>
      </c>
    </row>
    <row r="21" customFormat="false" ht="17.25" hidden="false" customHeight="true" outlineLevel="0" collapsed="false">
      <c r="A21" s="88" t="n">
        <v>45194</v>
      </c>
      <c r="B21" s="89" t="s">
        <v>200</v>
      </c>
      <c r="C21" s="94" t="str">
        <f aca="false">VLOOKUP(A21,[1]HoReCa!$A$7:$L$38,4,0)</f>
        <v>12 шт, 670г</v>
      </c>
      <c r="D21" s="94" t="n">
        <f aca="false">VLOOKUP(A21,[1]HoReCa!$A$7:$L$38,5,0)</f>
        <v>10</v>
      </c>
      <c r="E21" s="95" t="s">
        <v>50</v>
      </c>
      <c r="F21" s="95" t="s">
        <v>195</v>
      </c>
      <c r="G21" s="96" t="n">
        <v>63.71136</v>
      </c>
      <c r="H21" s="96" t="n">
        <v>637.1136</v>
      </c>
      <c r="I21" s="96" t="n">
        <v>70.082496</v>
      </c>
      <c r="J21" s="97" t="n">
        <v>700.82496</v>
      </c>
      <c r="K21" s="74" t="e">
        <f aca="false">VLOOKUP(A21,[2]HoReCa!$A$7:$L$41,9,0)</f>
        <v>#N/A</v>
      </c>
      <c r="L21" s="74" t="e">
        <f aca="false">VLOOKUP(A21,[2]HoReCa!$A$7:$L$41,11,0)</f>
        <v>#N/A</v>
      </c>
      <c r="M21" s="74" t="e">
        <f aca="false">VLOOKUP(A21,[2]HoReCa!$A$7:$L$41,10,0)</f>
        <v>#N/A</v>
      </c>
      <c r="N21" s="74" t="e">
        <f aca="false">VLOOKUP(A21,[2]HoReCa!$A$7:$L$41,12,0)</f>
        <v>#N/A</v>
      </c>
    </row>
    <row r="22" customFormat="false" ht="17.25" hidden="false" customHeight="true" outlineLevel="0" collapsed="false">
      <c r="A22" s="88" t="n">
        <v>47325</v>
      </c>
      <c r="B22" s="89" t="s">
        <v>201</v>
      </c>
      <c r="C22" s="94" t="str">
        <f aca="false">VLOOKUP(A22,[1]HoReCa!$A$7:$L$38,4,0)</f>
        <v>12 шт, 510г</v>
      </c>
      <c r="D22" s="94" t="n">
        <f aca="false">VLOOKUP(A22,[1]HoReCa!$A$7:$L$38,5,0)</f>
        <v>10</v>
      </c>
      <c r="E22" s="95" t="s">
        <v>50</v>
      </c>
      <c r="F22" s="95" t="s">
        <v>195</v>
      </c>
      <c r="G22" s="96" t="n">
        <v>71.60832</v>
      </c>
      <c r="H22" s="96" t="n">
        <v>716.0832</v>
      </c>
      <c r="I22" s="96" t="n">
        <v>78.769152</v>
      </c>
      <c r="J22" s="97" t="n">
        <v>787.69152</v>
      </c>
      <c r="K22" s="74" t="e">
        <f aca="false">VLOOKUP(A22,[2]HoReCa!$A$7:$L$41,9,0)</f>
        <v>#N/A</v>
      </c>
      <c r="L22" s="74" t="e">
        <f aca="false">VLOOKUP(A22,[2]HoReCa!$A$7:$L$41,11,0)</f>
        <v>#N/A</v>
      </c>
      <c r="M22" s="74" t="e">
        <f aca="false">VLOOKUP(A22,[2]HoReCa!$A$7:$L$41,10,0)</f>
        <v>#N/A</v>
      </c>
      <c r="N22" s="74" t="e">
        <f aca="false">VLOOKUP(A22,[2]HoReCa!$A$7:$L$41,12,0)</f>
        <v>#N/A</v>
      </c>
    </row>
    <row r="23" customFormat="false" ht="17.25" hidden="false" customHeight="true" outlineLevel="0" collapsed="false">
      <c r="A23" s="88" t="n">
        <v>40932</v>
      </c>
      <c r="B23" s="89" t="s">
        <v>202</v>
      </c>
      <c r="C23" s="94" t="str">
        <f aca="false">VLOOKUP(A23,[1]HoReCa!$A$7:$L$38,4,0)</f>
        <v>12 шт, 1000г</v>
      </c>
      <c r="D23" s="94" t="n">
        <f aca="false">VLOOKUP(A23,[1]HoReCa!$A$7:$L$38,5,0)</f>
        <v>5</v>
      </c>
      <c r="E23" s="95" t="s">
        <v>50</v>
      </c>
      <c r="F23" s="95" t="s">
        <v>195</v>
      </c>
      <c r="G23" s="96" t="n">
        <v>132.4512</v>
      </c>
      <c r="H23" s="96" t="n">
        <v>662.256</v>
      </c>
      <c r="I23" s="96" t="n">
        <v>145.69632</v>
      </c>
      <c r="J23" s="97" t="n">
        <v>728.4816</v>
      </c>
      <c r="K23" s="74" t="e">
        <f aca="false">VLOOKUP(A23,[2]HoReCa!$A$7:$L$41,9,0)</f>
        <v>#N/A</v>
      </c>
      <c r="L23" s="74" t="e">
        <f aca="false">VLOOKUP(A23,[2]HoReCa!$A$7:$L$41,11,0)</f>
        <v>#N/A</v>
      </c>
      <c r="M23" s="74" t="e">
        <f aca="false">VLOOKUP(A23,[2]HoReCa!$A$7:$L$41,10,0)</f>
        <v>#N/A</v>
      </c>
      <c r="N23" s="74" t="e">
        <f aca="false">VLOOKUP(A23,[2]HoReCa!$A$7:$L$41,12,0)</f>
        <v>#N/A</v>
      </c>
    </row>
    <row r="24" customFormat="false" ht="17.25" hidden="false" customHeight="true" outlineLevel="0" collapsed="false">
      <c r="A24" s="98" t="n">
        <v>40533</v>
      </c>
      <c r="B24" s="99" t="s">
        <v>100</v>
      </c>
      <c r="C24" s="100" t="str">
        <f aca="false">VLOOKUP(A24,[1]HoReCa!$A$7:$L$38,4,0)</f>
        <v>12 шт, 1000г</v>
      </c>
      <c r="D24" s="100" t="n">
        <f aca="false">VLOOKUP(A24,[1]HoReCa!$A$7:$L$38,5,0)</f>
        <v>5</v>
      </c>
      <c r="E24" s="101" t="s">
        <v>50</v>
      </c>
      <c r="F24" s="101" t="s">
        <v>195</v>
      </c>
      <c r="G24" s="102" t="n">
        <v>91.8972</v>
      </c>
      <c r="H24" s="102" t="n">
        <v>459.486</v>
      </c>
      <c r="I24" s="102" t="n">
        <v>101.08692</v>
      </c>
      <c r="J24" s="103" t="n">
        <v>505.4346</v>
      </c>
      <c r="K24" s="104" t="e">
        <f aca="false">VLOOKUP(A24,[2]HoReCa!$A$7:$L$41,9,0)</f>
        <v>#N/A</v>
      </c>
      <c r="L24" s="104" t="e">
        <f aca="false">VLOOKUP(A24,[2]HoReCa!$A$7:$L$41,11,0)</f>
        <v>#N/A</v>
      </c>
      <c r="M24" s="74" t="e">
        <f aca="false">VLOOKUP(A24,[2]HoReCa!$A$7:$L$41,10,0)</f>
        <v>#N/A</v>
      </c>
      <c r="N24" s="74" t="e">
        <f aca="false">VLOOKUP(A24,[2]HoReCa!$A$7:$L$41,12,0)</f>
        <v>#N/A</v>
      </c>
    </row>
    <row r="25" customFormat="false" ht="17.25" hidden="false" customHeight="true" outlineLevel="0" collapsed="false">
      <c r="A25" s="88" t="n">
        <v>40523</v>
      </c>
      <c r="B25" s="89" t="s">
        <v>105</v>
      </c>
      <c r="C25" s="94" t="str">
        <f aca="false">VLOOKUP(A25,[1]HoReCa!$A$7:$L$38,4,0)</f>
        <v>12 шт, 1100г</v>
      </c>
      <c r="D25" s="94" t="n">
        <f aca="false">VLOOKUP(A25,[1]HoReCa!$A$7:$L$38,5,0)</f>
        <v>5</v>
      </c>
      <c r="E25" s="95" t="s">
        <v>50</v>
      </c>
      <c r="F25" s="95" t="s">
        <v>195</v>
      </c>
      <c r="G25" s="96" t="n">
        <v>154.24128</v>
      </c>
      <c r="H25" s="96" t="n">
        <v>771.2064</v>
      </c>
      <c r="I25" s="96" t="n">
        <v>169.665408</v>
      </c>
      <c r="J25" s="97" t="n">
        <v>848.32704</v>
      </c>
      <c r="K25" s="74" t="e">
        <f aca="false">VLOOKUP(A25,[2]HoReCa!$A$7:$L$41,9,0)</f>
        <v>#N/A</v>
      </c>
      <c r="L25" s="74" t="e">
        <f aca="false">VLOOKUP(A25,[2]HoReCa!$A$7:$L$41,11,0)</f>
        <v>#N/A</v>
      </c>
      <c r="M25" s="74" t="e">
        <f aca="false">VLOOKUP(A25,[2]HoReCa!$A$7:$L$41,10,0)</f>
        <v>#N/A</v>
      </c>
      <c r="N25" s="74" t="e">
        <f aca="false">VLOOKUP(A25,[2]HoReCa!$A$7:$L$41,12,0)</f>
        <v>#N/A</v>
      </c>
    </row>
    <row r="26" customFormat="false" ht="17.25" hidden="false" customHeight="true" outlineLevel="0" collapsed="false">
      <c r="A26" s="88" t="n">
        <v>48482</v>
      </c>
      <c r="B26" s="89" t="s">
        <v>203</v>
      </c>
      <c r="C26" s="94" t="str">
        <f aca="false">VLOOKUP(A26,[1]HoReCa!$A$7:$L$38,4,0)</f>
        <v>12 шт, 1350г</v>
      </c>
      <c r="D26" s="94" t="n">
        <f aca="false">VLOOKUP(A26,[1]HoReCa!$A$7:$L$38,5,0)</f>
        <v>4</v>
      </c>
      <c r="E26" s="95" t="s">
        <v>50</v>
      </c>
      <c r="F26" s="95" t="s">
        <v>195</v>
      </c>
      <c r="G26" s="96" t="n">
        <v>140.832</v>
      </c>
      <c r="H26" s="96" t="n">
        <v>563.328</v>
      </c>
      <c r="I26" s="96" t="n">
        <v>154.9152</v>
      </c>
      <c r="J26" s="97" t="n">
        <v>619.6608</v>
      </c>
      <c r="K26" s="74" t="e">
        <f aca="false">VLOOKUP(A26,[2]HoReCa!$A$7:$L$41,9,0)</f>
        <v>#N/A</v>
      </c>
      <c r="L26" s="74" t="e">
        <f aca="false">VLOOKUP(A26,[2]HoReCa!$A$7:$L$41,11,0)</f>
        <v>#N/A</v>
      </c>
      <c r="M26" s="74" t="e">
        <f aca="false">VLOOKUP(A26,[2]HoReCa!$A$7:$L$41,10,0)</f>
        <v>#N/A</v>
      </c>
      <c r="N26" s="74" t="e">
        <f aca="false">VLOOKUP(A26,[2]HoReCa!$A$7:$L$41,12,0)</f>
        <v>#N/A</v>
      </c>
    </row>
    <row r="27" customFormat="false" ht="17.25" hidden="false" customHeight="true" outlineLevel="0" collapsed="false">
      <c r="A27" s="88" t="n">
        <v>800561</v>
      </c>
      <c r="B27" s="89" t="s">
        <v>204</v>
      </c>
      <c r="C27" s="94" t="str">
        <f aca="false">VLOOKUP(A27,[1]HoReCa!$A$7:$L$38,4,0)</f>
        <v>5 шт, 250г</v>
      </c>
      <c r="D27" s="94" t="n">
        <f aca="false">VLOOKUP(A27,[1]HoReCa!$A$7:$L$38,5,0)</f>
        <v>20</v>
      </c>
      <c r="E27" s="95" t="s">
        <v>50</v>
      </c>
      <c r="F27" s="95" t="s">
        <v>195</v>
      </c>
      <c r="G27" s="96" t="n">
        <v>54.432</v>
      </c>
      <c r="H27" s="96" t="n">
        <v>1088.64</v>
      </c>
      <c r="I27" s="96" t="n">
        <v>59.8752</v>
      </c>
      <c r="J27" s="97" t="n">
        <v>1197.504</v>
      </c>
      <c r="K27" s="74" t="e">
        <f aca="false">VLOOKUP(A27,[2]HoReCa!$A$7:$L$41,9,0)</f>
        <v>#N/A</v>
      </c>
      <c r="L27" s="74" t="e">
        <f aca="false">VLOOKUP(A27,[2]HoReCa!$A$7:$L$41,11,0)</f>
        <v>#N/A</v>
      </c>
      <c r="M27" s="74" t="e">
        <f aca="false">VLOOKUP(A27,[2]HoReCa!$A$7:$L$41,10,0)</f>
        <v>#N/A</v>
      </c>
      <c r="N27" s="74" t="e">
        <f aca="false">VLOOKUP(A27,[2]HoReCa!$A$7:$L$41,12,0)</f>
        <v>#N/A</v>
      </c>
    </row>
    <row r="28" customFormat="false" ht="17.25" hidden="false" customHeight="true" outlineLevel="0" collapsed="false">
      <c r="A28" s="88" t="n">
        <v>800554</v>
      </c>
      <c r="B28" s="89" t="s">
        <v>205</v>
      </c>
      <c r="C28" s="94" t="str">
        <f aca="false">VLOOKUP(A28,[1]HoReCa!$A$7:$L$38,4,0)</f>
        <v>5 шт, 250г</v>
      </c>
      <c r="D28" s="94" t="n">
        <f aca="false">VLOOKUP(A28,[1]HoReCa!$A$7:$L$38,5,0)</f>
        <v>20</v>
      </c>
      <c r="E28" s="95" t="s">
        <v>50</v>
      </c>
      <c r="F28" s="95" t="s">
        <v>195</v>
      </c>
      <c r="G28" s="96" t="n">
        <v>54.432</v>
      </c>
      <c r="H28" s="96" t="n">
        <v>1088.64</v>
      </c>
      <c r="I28" s="96" t="n">
        <v>59.8752</v>
      </c>
      <c r="J28" s="97" t="n">
        <v>1197.504</v>
      </c>
      <c r="K28" s="74" t="e">
        <f aca="false">VLOOKUP(A28,[2]HoReCa!$A$7:$L$41,9,0)</f>
        <v>#N/A</v>
      </c>
      <c r="L28" s="74" t="e">
        <f aca="false">VLOOKUP(A28,[2]HoReCa!$A$7:$L$41,11,0)</f>
        <v>#N/A</v>
      </c>
      <c r="M28" s="74" t="e">
        <f aca="false">VLOOKUP(A28,[2]HoReCa!$A$7:$L$41,10,0)</f>
        <v>#N/A</v>
      </c>
      <c r="N28" s="74" t="e">
        <f aca="false">VLOOKUP(A28,[2]HoReCa!$A$7:$L$41,12,0)</f>
        <v>#N/A</v>
      </c>
    </row>
    <row r="29" customFormat="false" ht="17.25" hidden="false" customHeight="true" outlineLevel="0" collapsed="false">
      <c r="A29" s="88"/>
      <c r="B29" s="105" t="s">
        <v>206</v>
      </c>
      <c r="C29" s="106" t="s">
        <v>207</v>
      </c>
      <c r="D29" s="106" t="n">
        <v>8</v>
      </c>
      <c r="E29" s="107" t="s">
        <v>50</v>
      </c>
      <c r="F29" s="107" t="s">
        <v>55</v>
      </c>
      <c r="G29" s="108" t="n">
        <v>163</v>
      </c>
      <c r="H29" s="109" t="n">
        <v>1304</v>
      </c>
      <c r="I29" s="109" t="n">
        <v>179.3</v>
      </c>
      <c r="J29" s="110" t="n">
        <v>1434.4</v>
      </c>
      <c r="K29" s="111"/>
    </row>
    <row r="30" customFormat="false" ht="17.25" hidden="false" customHeight="true" outlineLevel="0" collapsed="false">
      <c r="A30" s="88"/>
      <c r="B30" s="105" t="s">
        <v>208</v>
      </c>
      <c r="C30" s="106" t="s">
        <v>87</v>
      </c>
      <c r="D30" s="106" t="n">
        <v>8</v>
      </c>
      <c r="E30" s="107" t="s">
        <v>50</v>
      </c>
      <c r="F30" s="107" t="s">
        <v>55</v>
      </c>
      <c r="G30" s="109" t="n">
        <v>90</v>
      </c>
      <c r="H30" s="109" t="n">
        <v>720</v>
      </c>
      <c r="I30" s="109" t="n">
        <v>99</v>
      </c>
      <c r="J30" s="110" t="n">
        <v>792</v>
      </c>
      <c r="K30" s="111"/>
    </row>
    <row r="31" customFormat="false" ht="17.25" hidden="false" customHeight="true" outlineLevel="0" collapsed="false">
      <c r="A31" s="88"/>
      <c r="B31" s="105" t="s">
        <v>209</v>
      </c>
      <c r="C31" s="106" t="s">
        <v>87</v>
      </c>
      <c r="D31" s="106" t="n">
        <v>5</v>
      </c>
      <c r="E31" s="107" t="s">
        <v>50</v>
      </c>
      <c r="F31" s="107" t="s">
        <v>55</v>
      </c>
      <c r="G31" s="109" t="n">
        <v>108</v>
      </c>
      <c r="H31" s="109" t="n">
        <v>540</v>
      </c>
      <c r="I31" s="109" t="n">
        <v>118.8</v>
      </c>
      <c r="J31" s="110" t="n">
        <v>594</v>
      </c>
      <c r="K31" s="111"/>
    </row>
    <row r="32" customFormat="false" ht="17.25" hidden="false" customHeight="true" outlineLevel="0" collapsed="false">
      <c r="A32" s="88"/>
      <c r="B32" s="112" t="s">
        <v>210</v>
      </c>
      <c r="C32" s="113" t="s">
        <v>211</v>
      </c>
      <c r="D32" s="113" t="n">
        <v>16</v>
      </c>
      <c r="E32" s="114" t="s">
        <v>50</v>
      </c>
      <c r="F32" s="114" t="s">
        <v>55</v>
      </c>
      <c r="G32" s="115" t="n">
        <v>54.5454545454545</v>
      </c>
      <c r="H32" s="115" t="n">
        <v>872.727272727273</v>
      </c>
      <c r="I32" s="115" t="n">
        <v>60</v>
      </c>
      <c r="J32" s="116" t="n">
        <v>960</v>
      </c>
      <c r="K32" s="111"/>
    </row>
    <row r="33" customFormat="false" ht="17.25" hidden="false" customHeight="true" outlineLevel="0" collapsed="false">
      <c r="A33" s="88"/>
      <c r="B33" s="112" t="s">
        <v>212</v>
      </c>
      <c r="C33" s="113" t="s">
        <v>213</v>
      </c>
      <c r="D33" s="113" t="n">
        <v>12</v>
      </c>
      <c r="E33" s="114" t="s">
        <v>50</v>
      </c>
      <c r="F33" s="114" t="s">
        <v>55</v>
      </c>
      <c r="G33" s="115" t="n">
        <v>49.5</v>
      </c>
      <c r="H33" s="115" t="n">
        <v>594</v>
      </c>
      <c r="I33" s="115" t="n">
        <v>54.45</v>
      </c>
      <c r="J33" s="116" t="n">
        <v>653.4</v>
      </c>
      <c r="K33" s="111"/>
    </row>
    <row r="34" customFormat="false" ht="17.25" hidden="false" customHeight="true" outlineLevel="0" collapsed="false">
      <c r="A34" s="88"/>
      <c r="B34" s="105" t="s">
        <v>214</v>
      </c>
      <c r="C34" s="106" t="s">
        <v>215</v>
      </c>
      <c r="D34" s="106" t="n">
        <v>10</v>
      </c>
      <c r="E34" s="107" t="s">
        <v>50</v>
      </c>
      <c r="F34" s="107" t="s">
        <v>55</v>
      </c>
      <c r="G34" s="109" t="n">
        <v>77.27</v>
      </c>
      <c r="H34" s="109" t="n">
        <v>772.7</v>
      </c>
      <c r="I34" s="109" t="n">
        <v>84.997</v>
      </c>
      <c r="J34" s="110" t="n">
        <v>849.97</v>
      </c>
      <c r="K34" s="111"/>
    </row>
    <row r="35" customFormat="false" ht="17.25" hidden="false" customHeight="true" outlineLevel="0" collapsed="false">
      <c r="A35" s="88"/>
      <c r="B35" s="105" t="s">
        <v>216</v>
      </c>
      <c r="C35" s="106" t="s">
        <v>215</v>
      </c>
      <c r="D35" s="106" t="n">
        <v>10</v>
      </c>
      <c r="E35" s="107" t="s">
        <v>50</v>
      </c>
      <c r="F35" s="107" t="s">
        <v>55</v>
      </c>
      <c r="G35" s="109" t="n">
        <v>78.18</v>
      </c>
      <c r="H35" s="109" t="n">
        <v>781.8</v>
      </c>
      <c r="I35" s="109" t="n">
        <v>85.998</v>
      </c>
      <c r="J35" s="110" t="n">
        <v>859.98</v>
      </c>
      <c r="K35" s="111"/>
    </row>
    <row r="36" customFormat="false" ht="17.25" hidden="false" customHeight="true" outlineLevel="0" collapsed="false">
      <c r="A36" s="88"/>
      <c r="B36" s="105" t="s">
        <v>217</v>
      </c>
      <c r="C36" s="106" t="s">
        <v>218</v>
      </c>
      <c r="D36" s="106" t="n">
        <v>40</v>
      </c>
      <c r="E36" s="107" t="s">
        <v>219</v>
      </c>
      <c r="F36" s="107" t="s">
        <v>220</v>
      </c>
      <c r="G36" s="109" t="n">
        <v>59.2772727272727</v>
      </c>
      <c r="H36" s="109" t="n">
        <v>2371.09090909091</v>
      </c>
      <c r="I36" s="109" t="n">
        <v>65.205</v>
      </c>
      <c r="J36" s="110" t="n">
        <v>2608.2</v>
      </c>
      <c r="K36" s="111"/>
      <c r="L36" s="111"/>
      <c r="M36" s="111"/>
      <c r="N36" s="111"/>
    </row>
    <row r="37" customFormat="false" ht="17.25" hidden="false" customHeight="true" outlineLevel="0" collapsed="false">
      <c r="A37" s="88"/>
      <c r="B37" s="105" t="s">
        <v>221</v>
      </c>
      <c r="C37" s="106" t="s">
        <v>222</v>
      </c>
      <c r="D37" s="106" t="n">
        <v>40</v>
      </c>
      <c r="E37" s="107" t="s">
        <v>219</v>
      </c>
      <c r="F37" s="107" t="s">
        <v>220</v>
      </c>
      <c r="G37" s="109" t="n">
        <v>57.5590909090909</v>
      </c>
      <c r="H37" s="109" t="n">
        <v>2302.36363636364</v>
      </c>
      <c r="I37" s="109" t="n">
        <v>63.315</v>
      </c>
      <c r="J37" s="110" t="n">
        <v>2532.6</v>
      </c>
      <c r="K37" s="111"/>
      <c r="L37" s="111"/>
      <c r="M37" s="111"/>
      <c r="N37" s="111"/>
    </row>
    <row r="38" customFormat="false" ht="17.25" hidden="false" customHeight="true" outlineLevel="0" collapsed="false">
      <c r="A38" s="88"/>
      <c r="B38" s="117" t="s">
        <v>223</v>
      </c>
      <c r="C38" s="118" t="s">
        <v>224</v>
      </c>
      <c r="D38" s="118" t="n">
        <v>40</v>
      </c>
      <c r="E38" s="119" t="s">
        <v>219</v>
      </c>
      <c r="F38" s="119" t="s">
        <v>220</v>
      </c>
      <c r="G38" s="120" t="n">
        <v>37.8</v>
      </c>
      <c r="H38" s="120" t="n">
        <v>1512</v>
      </c>
      <c r="I38" s="120" t="n">
        <v>41.58</v>
      </c>
      <c r="J38" s="121" t="n">
        <v>1663.2</v>
      </c>
      <c r="K38" s="111"/>
      <c r="L38" s="111"/>
      <c r="M38" s="111"/>
      <c r="N38" s="111"/>
    </row>
    <row r="39" customFormat="false" ht="17.25" hidden="false" customHeight="true" outlineLevel="0" collapsed="false">
      <c r="B39" s="122" t="s">
        <v>225</v>
      </c>
      <c r="C39" s="122"/>
      <c r="D39" s="122"/>
      <c r="E39" s="122"/>
      <c r="F39" s="122"/>
      <c r="G39" s="122"/>
      <c r="H39" s="122"/>
      <c r="I39" s="122"/>
      <c r="J39" s="122"/>
      <c r="K39" s="123"/>
    </row>
    <row r="40" customFormat="false" ht="17.25" hidden="false" customHeight="true" outlineLevel="0" collapsed="false">
      <c r="A40" s="88" t="n">
        <v>44704</v>
      </c>
      <c r="B40" s="124" t="s">
        <v>99</v>
      </c>
      <c r="C40" s="125" t="str">
        <f aca="false">VLOOKUP(A40,[1]HoReCa!$A$7:$L$38,4,0)</f>
        <v>12 шт, 800г</v>
      </c>
      <c r="D40" s="125" t="n">
        <f aca="false">VLOOKUP(A40,[1]HoReCa!$A$7:$L$38,5,0)</f>
        <v>10</v>
      </c>
      <c r="E40" s="126" t="s">
        <v>226</v>
      </c>
      <c r="F40" s="126" t="s">
        <v>195</v>
      </c>
      <c r="G40" s="127" t="n">
        <v>85.34592</v>
      </c>
      <c r="H40" s="127" t="n">
        <v>853.4592</v>
      </c>
      <c r="I40" s="127" t="n">
        <v>93.880512</v>
      </c>
      <c r="J40" s="128" t="n">
        <v>938.80512</v>
      </c>
      <c r="K40" s="74" t="e">
        <f aca="false">VLOOKUP(A40,[2]HoReCa!$A$7:$L$41,9,0)</f>
        <v>#N/A</v>
      </c>
      <c r="L40" s="74" t="e">
        <f aca="false">VLOOKUP(A40,[2]HoReCa!$A$7:$L$41,11,0)</f>
        <v>#N/A</v>
      </c>
      <c r="M40" s="74" t="e">
        <f aca="false">VLOOKUP(A40,[2]HoReCa!$A$7:$L$41,10,0)</f>
        <v>#N/A</v>
      </c>
      <c r="N40" s="74" t="e">
        <f aca="false">VLOOKUP(A40,[2]HoReCa!$A$7:$L$41,12,0)</f>
        <v>#N/A</v>
      </c>
    </row>
    <row r="41" customFormat="false" ht="17.25" hidden="false" customHeight="true" outlineLevel="0" collapsed="false">
      <c r="A41" s="88" t="n">
        <v>44701</v>
      </c>
      <c r="B41" s="105" t="s">
        <v>103</v>
      </c>
      <c r="C41" s="106" t="str">
        <f aca="false">VLOOKUP(A41,[1]HoReCa!$A$7:$L$38,4,0)</f>
        <v>12 шт, 810г</v>
      </c>
      <c r="D41" s="106" t="n">
        <f aca="false">VLOOKUP(A41,[1]HoReCa!$A$7:$L$38,5,0)</f>
        <v>10</v>
      </c>
      <c r="E41" s="107" t="s">
        <v>226</v>
      </c>
      <c r="F41" s="107" t="s">
        <v>195</v>
      </c>
      <c r="G41" s="109" t="n">
        <v>105.35616</v>
      </c>
      <c r="H41" s="109" t="n">
        <v>1053.5616</v>
      </c>
      <c r="I41" s="109" t="n">
        <v>115.891776</v>
      </c>
      <c r="J41" s="110" t="n">
        <v>1158.91776</v>
      </c>
      <c r="K41" s="74" t="e">
        <f aca="false">VLOOKUP(A41,[2]HoReCa!$A$7:$L$41,9,0)</f>
        <v>#N/A</v>
      </c>
      <c r="L41" s="74" t="e">
        <f aca="false">VLOOKUP(A41,[2]HoReCa!$A$7:$L$41,11,0)</f>
        <v>#N/A</v>
      </c>
      <c r="M41" s="74" t="e">
        <f aca="false">VLOOKUP(A41,[2]HoReCa!$A$7:$L$41,10,0)</f>
        <v>#N/A</v>
      </c>
      <c r="N41" s="74" t="e">
        <f aca="false">VLOOKUP(A41,[2]HoReCa!$A$7:$L$41,12,0)</f>
        <v>#N/A</v>
      </c>
    </row>
    <row r="42" customFormat="false" ht="17.25" hidden="false" customHeight="true" outlineLevel="0" collapsed="false">
      <c r="A42" s="88" t="n">
        <v>40532</v>
      </c>
      <c r="B42" s="105" t="s">
        <v>100</v>
      </c>
      <c r="C42" s="106" t="str">
        <f aca="false">VLOOKUP(A42,[1]HoReCa!$A$7:$L$38,4,0)</f>
        <v>12 шт, 1000г</v>
      </c>
      <c r="D42" s="106" t="n">
        <f aca="false">VLOOKUP(A42,[1]HoReCa!$A$7:$L$38,5,0)</f>
        <v>5</v>
      </c>
      <c r="E42" s="107" t="s">
        <v>226</v>
      </c>
      <c r="F42" s="107" t="s">
        <v>195</v>
      </c>
      <c r="G42" s="109" t="n">
        <v>128.33856</v>
      </c>
      <c r="H42" s="109" t="n">
        <v>641.6928</v>
      </c>
      <c r="I42" s="109" t="n">
        <v>141.172416</v>
      </c>
      <c r="J42" s="110" t="n">
        <v>705.86208</v>
      </c>
      <c r="K42" s="74" t="e">
        <f aca="false">VLOOKUP(A42,[2]HoReCa!$A$7:$L$41,9,0)</f>
        <v>#N/A</v>
      </c>
      <c r="L42" s="74" t="e">
        <f aca="false">VLOOKUP(A42,[2]HoReCa!$A$7:$L$41,11,0)</f>
        <v>#N/A</v>
      </c>
      <c r="M42" s="74" t="e">
        <f aca="false">VLOOKUP(A42,[2]HoReCa!$A$7:$L$41,10,0)</f>
        <v>#N/A</v>
      </c>
      <c r="N42" s="74" t="e">
        <f aca="false">VLOOKUP(A42,[2]HoReCa!$A$7:$L$41,12,0)</f>
        <v>#N/A</v>
      </c>
    </row>
    <row r="43" customFormat="false" ht="17.25" hidden="false" customHeight="true" outlineLevel="0" collapsed="false">
      <c r="A43" s="88" t="n">
        <v>40531</v>
      </c>
      <c r="B43" s="105" t="s">
        <v>105</v>
      </c>
      <c r="C43" s="106" t="str">
        <f aca="false">VLOOKUP(A43,[1]HoReCa!$A$7:$L$38,4,0)</f>
        <v>12 шт, 1100г</v>
      </c>
      <c r="D43" s="106" t="n">
        <f aca="false">VLOOKUP(A43,[1]HoReCa!$A$7:$L$38,5,0)</f>
        <v>5</v>
      </c>
      <c r="E43" s="107" t="s">
        <v>226</v>
      </c>
      <c r="F43" s="107" t="s">
        <v>195</v>
      </c>
      <c r="G43" s="109" t="n">
        <v>163.70208</v>
      </c>
      <c r="H43" s="109" t="n">
        <v>818.5104</v>
      </c>
      <c r="I43" s="109" t="n">
        <v>180.072288</v>
      </c>
      <c r="J43" s="110" t="n">
        <v>900.36144</v>
      </c>
      <c r="K43" s="74" t="e">
        <f aca="false">VLOOKUP(A43,[2]HoReCa!$A$7:$L$41,9,0)</f>
        <v>#N/A</v>
      </c>
      <c r="L43" s="74" t="e">
        <f aca="false">VLOOKUP(A43,[2]HoReCa!$A$7:$L$41,11,0)</f>
        <v>#N/A</v>
      </c>
      <c r="M43" s="74" t="e">
        <f aca="false">VLOOKUP(A43,[2]HoReCa!$A$7:$L$41,10,0)</f>
        <v>#N/A</v>
      </c>
      <c r="N43" s="74" t="e">
        <f aca="false">VLOOKUP(A43,[2]HoReCa!$A$7:$L$41,12,0)</f>
        <v>#N/A</v>
      </c>
    </row>
    <row r="44" customFormat="false" ht="17.25" hidden="false" customHeight="true" outlineLevel="0" collapsed="false">
      <c r="A44" s="88" t="n">
        <v>48483</v>
      </c>
      <c r="B44" s="117" t="s">
        <v>227</v>
      </c>
      <c r="C44" s="118" t="str">
        <f aca="false">VLOOKUP(A44,[1]HoReCa!$A$7:$L$38,4,0)</f>
        <v>12 шт, 1350г</v>
      </c>
      <c r="D44" s="118" t="n">
        <f aca="false">VLOOKUP(A44,[1]HoReCa!$A$7:$L$38,5,0)</f>
        <v>5</v>
      </c>
      <c r="E44" s="119" t="s">
        <v>226</v>
      </c>
      <c r="F44" s="119" t="s">
        <v>195</v>
      </c>
      <c r="G44" s="120" t="n">
        <v>126.144</v>
      </c>
      <c r="H44" s="120" t="n">
        <v>630.72</v>
      </c>
      <c r="I44" s="120" t="n">
        <v>138.7584</v>
      </c>
      <c r="J44" s="121" t="n">
        <v>693.792</v>
      </c>
      <c r="K44" s="74" t="e">
        <f aca="false">VLOOKUP(A44,[2]HoReCa!$A$7:$L$41,9,0)</f>
        <v>#N/A</v>
      </c>
      <c r="L44" s="74" t="e">
        <f aca="false">VLOOKUP(A44,[2]HoReCa!$A$7:$L$41,11,0)</f>
        <v>#N/A</v>
      </c>
      <c r="M44" s="74" t="e">
        <f aca="false">VLOOKUP(A44,[2]HoReCa!$A$7:$L$41,10,0)</f>
        <v>#N/A</v>
      </c>
      <c r="N44" s="74" t="e">
        <f aca="false">VLOOKUP(A44,[2]HoReCa!$A$7:$L$41,12,0)</f>
        <v>#N/A</v>
      </c>
    </row>
    <row r="45" customFormat="false" ht="17.25" hidden="false" customHeight="true" outlineLevel="0" collapsed="false">
      <c r="A45" s="129"/>
      <c r="B45" s="122" t="s">
        <v>228</v>
      </c>
      <c r="C45" s="122"/>
      <c r="D45" s="122"/>
      <c r="E45" s="122"/>
      <c r="F45" s="122"/>
      <c r="G45" s="122"/>
      <c r="H45" s="122"/>
      <c r="I45" s="122"/>
      <c r="J45" s="122"/>
      <c r="K45" s="123"/>
    </row>
    <row r="46" customFormat="false" ht="17.25" hidden="false" customHeight="true" outlineLevel="0" collapsed="false">
      <c r="A46" s="88"/>
      <c r="B46" s="124" t="s">
        <v>229</v>
      </c>
      <c r="C46" s="125" t="s">
        <v>230</v>
      </c>
      <c r="D46" s="125" t="n">
        <v>50</v>
      </c>
      <c r="E46" s="126" t="s">
        <v>231</v>
      </c>
      <c r="F46" s="126" t="s">
        <v>55</v>
      </c>
      <c r="G46" s="127" t="n">
        <v>3</v>
      </c>
      <c r="H46" s="127" t="n">
        <v>150</v>
      </c>
      <c r="I46" s="127" t="n">
        <v>3.3</v>
      </c>
      <c r="J46" s="128" t="n">
        <v>165</v>
      </c>
      <c r="K46" s="111"/>
    </row>
    <row r="47" customFormat="false" ht="17.25" hidden="false" customHeight="true" outlineLevel="0" collapsed="false">
      <c r="A47" s="88"/>
      <c r="B47" s="105" t="s">
        <v>232</v>
      </c>
      <c r="C47" s="106" t="s">
        <v>233</v>
      </c>
      <c r="D47" s="106" t="n">
        <v>50</v>
      </c>
      <c r="E47" s="107" t="s">
        <v>231</v>
      </c>
      <c r="F47" s="107" t="s">
        <v>55</v>
      </c>
      <c r="G47" s="109" t="n">
        <v>3.31818181818182</v>
      </c>
      <c r="H47" s="109" t="n">
        <v>165.909090909091</v>
      </c>
      <c r="I47" s="109" t="n">
        <v>3.65</v>
      </c>
      <c r="J47" s="110" t="n">
        <v>182.5</v>
      </c>
      <c r="K47" s="111"/>
    </row>
    <row r="48" customFormat="false" ht="17.25" hidden="false" customHeight="true" outlineLevel="0" collapsed="false">
      <c r="B48" s="105" t="s">
        <v>234</v>
      </c>
      <c r="C48" s="106" t="s">
        <v>235</v>
      </c>
      <c r="D48" s="106" t="n">
        <v>50</v>
      </c>
      <c r="E48" s="107" t="s">
        <v>231</v>
      </c>
      <c r="F48" s="107" t="s">
        <v>55</v>
      </c>
      <c r="G48" s="109" t="n">
        <v>3.63636363636364</v>
      </c>
      <c r="H48" s="109" t="n">
        <v>181.818181818182</v>
      </c>
      <c r="I48" s="109" t="n">
        <v>4</v>
      </c>
      <c r="J48" s="110" t="n">
        <v>200</v>
      </c>
      <c r="K48" s="111"/>
    </row>
    <row r="49" customFormat="false" ht="17.25" hidden="false" customHeight="true" outlineLevel="0" collapsed="false">
      <c r="B49" s="117" t="s">
        <v>236</v>
      </c>
      <c r="C49" s="118" t="s">
        <v>237</v>
      </c>
      <c r="D49" s="118" t="n">
        <v>10</v>
      </c>
      <c r="E49" s="119" t="s">
        <v>231</v>
      </c>
      <c r="F49" s="119" t="s">
        <v>55</v>
      </c>
      <c r="G49" s="120" t="n">
        <v>12.7272727272727</v>
      </c>
      <c r="H49" s="120" t="n">
        <v>127.272727272727</v>
      </c>
      <c r="I49" s="120" t="n">
        <v>14</v>
      </c>
      <c r="J49" s="121" t="n">
        <v>140</v>
      </c>
      <c r="K49" s="111"/>
    </row>
    <row r="50" customFormat="false" ht="17.25" hidden="false" customHeight="true" outlineLevel="0" collapsed="false">
      <c r="B50" s="122" t="s">
        <v>238</v>
      </c>
      <c r="C50" s="122"/>
      <c r="D50" s="122"/>
      <c r="E50" s="122"/>
      <c r="F50" s="122"/>
      <c r="G50" s="122"/>
      <c r="H50" s="122"/>
      <c r="I50" s="122"/>
      <c r="J50" s="122"/>
      <c r="K50" s="123"/>
    </row>
    <row r="51" customFormat="false" ht="17.25" hidden="false" customHeight="true" outlineLevel="0" collapsed="false">
      <c r="A51" s="98" t="n">
        <v>44071</v>
      </c>
      <c r="B51" s="130" t="s">
        <v>239</v>
      </c>
      <c r="C51" s="131" t="str">
        <f aca="false">VLOOKUP(A51,[1]HoReCa!$A$7:$L$38,4,0)</f>
        <v>500г</v>
      </c>
      <c r="D51" s="131" t="n">
        <f aca="false">VLOOKUP(A51,[1]HoReCa!$A$7:$L$38,5,0)</f>
        <v>10</v>
      </c>
      <c r="E51" s="132" t="s">
        <v>240</v>
      </c>
      <c r="F51" s="132" t="s">
        <v>195</v>
      </c>
      <c r="G51" s="133" t="n">
        <v>92.6748</v>
      </c>
      <c r="H51" s="133" t="n">
        <v>926.748</v>
      </c>
      <c r="I51" s="133" t="n">
        <v>101.94228</v>
      </c>
      <c r="J51" s="134" t="n">
        <v>1019.4228</v>
      </c>
      <c r="K51" s="74"/>
      <c r="L51" s="74"/>
      <c r="M51" s="74"/>
      <c r="N51" s="74"/>
    </row>
    <row r="52" customFormat="false" ht="17.25" hidden="false" customHeight="true" outlineLevel="0" collapsed="false">
      <c r="A52" s="98" t="n">
        <v>44072</v>
      </c>
      <c r="B52" s="99" t="s">
        <v>241</v>
      </c>
      <c r="C52" s="100" t="str">
        <f aca="false">VLOOKUP(A52,[1]HoReCa!$A$7:$L$38,4,0)</f>
        <v>500г</v>
      </c>
      <c r="D52" s="100" t="n">
        <f aca="false">VLOOKUP(A52,[1]HoReCa!$A$7:$L$38,5,0)</f>
        <v>10</v>
      </c>
      <c r="E52" s="101" t="s">
        <v>240</v>
      </c>
      <c r="F52" s="101" t="s">
        <v>195</v>
      </c>
      <c r="G52" s="102" t="n">
        <v>92.6748</v>
      </c>
      <c r="H52" s="102" t="n">
        <v>926.748</v>
      </c>
      <c r="I52" s="102" t="n">
        <v>101.94228</v>
      </c>
      <c r="J52" s="103" t="n">
        <v>1019.4228</v>
      </c>
      <c r="K52" s="74"/>
      <c r="L52" s="74"/>
      <c r="M52" s="74"/>
      <c r="N52" s="74"/>
    </row>
    <row r="53" customFormat="false" ht="17.25" hidden="false" customHeight="true" outlineLevel="0" collapsed="false">
      <c r="A53" s="135" t="n">
        <v>44082</v>
      </c>
      <c r="B53" s="99" t="s">
        <v>242</v>
      </c>
      <c r="C53" s="100" t="str">
        <f aca="false">VLOOKUP(A53,[1]HoReCa!$A$7:$L$38,4,0)</f>
        <v>500г</v>
      </c>
      <c r="D53" s="100" t="n">
        <f aca="false">VLOOKUP(A53,[1]HoReCa!$A$7:$L$38,5,0)</f>
        <v>10</v>
      </c>
      <c r="E53" s="101" t="s">
        <v>240</v>
      </c>
      <c r="F53" s="101" t="s">
        <v>195</v>
      </c>
      <c r="G53" s="102" t="n">
        <v>92.6748</v>
      </c>
      <c r="H53" s="102" t="n">
        <v>926.748</v>
      </c>
      <c r="I53" s="102" t="n">
        <v>101.94228</v>
      </c>
      <c r="J53" s="103" t="n">
        <v>1019.4228</v>
      </c>
      <c r="K53" s="74"/>
      <c r="L53" s="74"/>
      <c r="M53" s="74"/>
      <c r="N53" s="74"/>
    </row>
    <row r="54" customFormat="false" ht="17.25" hidden="false" customHeight="true" outlineLevel="0" collapsed="false">
      <c r="A54" s="129" t="n">
        <v>30160</v>
      </c>
      <c r="B54" s="105" t="s">
        <v>243</v>
      </c>
      <c r="C54" s="106" t="s">
        <v>244</v>
      </c>
      <c r="D54" s="106" t="n">
        <f aca="false">VLOOKUP(A54,[1]HoReCa!$A$7:$L$38,5,0)</f>
        <v>6</v>
      </c>
      <c r="E54" s="107" t="s">
        <v>245</v>
      </c>
      <c r="F54" s="107" t="s">
        <v>246</v>
      </c>
      <c r="G54" s="109" t="n">
        <v>882.36</v>
      </c>
      <c r="H54" s="109" t="n">
        <v>5294.16</v>
      </c>
      <c r="I54" s="109" t="n">
        <v>970.596</v>
      </c>
      <c r="J54" s="110" t="n">
        <v>5823.576</v>
      </c>
      <c r="K54" s="74" t="e">
        <f aca="false">VLOOKUP(A54,[2]HoReCa!$A$7:$L$41,9,0)</f>
        <v>#N/A</v>
      </c>
      <c r="L54" s="74" t="e">
        <f aca="false">VLOOKUP(A54,[2]HoReCa!$A$7:$L$41,11,0)</f>
        <v>#N/A</v>
      </c>
      <c r="M54" s="74" t="e">
        <f aca="false">VLOOKUP(A54,[2]HoReCa!$A$7:$L$41,10,0)</f>
        <v>#N/A</v>
      </c>
      <c r="N54" s="74" t="e">
        <f aca="false">VLOOKUP(A54,[2]HoReCa!$A$7:$L$41,12,0)</f>
        <v>#N/A</v>
      </c>
    </row>
    <row r="55" customFormat="false" ht="17.25" hidden="false" customHeight="true" outlineLevel="0" collapsed="false">
      <c r="A55" s="88"/>
      <c r="B55" s="105" t="s">
        <v>247</v>
      </c>
      <c r="C55" s="106" t="s">
        <v>244</v>
      </c>
      <c r="D55" s="106" t="n">
        <v>1</v>
      </c>
      <c r="E55" s="107" t="s">
        <v>240</v>
      </c>
      <c r="F55" s="107" t="s">
        <v>248</v>
      </c>
      <c r="G55" s="109" t="n">
        <f aca="false">I55/1.2</f>
        <v>525</v>
      </c>
      <c r="H55" s="109" t="n">
        <f aca="false">J55/1.2</f>
        <v>525</v>
      </c>
      <c r="I55" s="109" t="n">
        <v>630</v>
      </c>
      <c r="J55" s="110" t="n">
        <v>630</v>
      </c>
      <c r="K55" s="111"/>
    </row>
    <row r="56" customFormat="false" ht="17.25" hidden="false" customHeight="true" outlineLevel="0" collapsed="false">
      <c r="A56" s="88"/>
      <c r="B56" s="117" t="s">
        <v>249</v>
      </c>
      <c r="C56" s="118" t="s">
        <v>224</v>
      </c>
      <c r="D56" s="118" t="n">
        <v>40</v>
      </c>
      <c r="E56" s="119" t="s">
        <v>240</v>
      </c>
      <c r="F56" s="119" t="s">
        <v>248</v>
      </c>
      <c r="G56" s="120" t="n">
        <f aca="false">I56/1.2</f>
        <v>20.8333333333333</v>
      </c>
      <c r="H56" s="120" t="n">
        <f aca="false">J56/1.2</f>
        <v>833.333333333333</v>
      </c>
      <c r="I56" s="120" t="n">
        <v>25</v>
      </c>
      <c r="J56" s="121" t="n">
        <f aca="false">I56*40</f>
        <v>1000</v>
      </c>
      <c r="K56" s="111"/>
    </row>
    <row r="57" customFormat="false" ht="17.25" hidden="false" customHeight="true" outlineLevel="0" collapsed="false">
      <c r="A57" s="88"/>
      <c r="B57" s="122" t="s">
        <v>250</v>
      </c>
      <c r="C57" s="122"/>
      <c r="D57" s="122"/>
      <c r="E57" s="122"/>
      <c r="F57" s="122"/>
      <c r="G57" s="122"/>
      <c r="H57" s="122"/>
      <c r="I57" s="122"/>
      <c r="J57" s="122"/>
      <c r="K57" s="111"/>
    </row>
    <row r="58" customFormat="false" ht="17.25" hidden="false" customHeight="true" outlineLevel="0" collapsed="false">
      <c r="A58" s="88"/>
      <c r="B58" s="136" t="s">
        <v>251</v>
      </c>
      <c r="C58" s="90" t="s">
        <v>252</v>
      </c>
      <c r="D58" s="90" t="n">
        <v>40</v>
      </c>
      <c r="E58" s="91" t="s">
        <v>50</v>
      </c>
      <c r="F58" s="91" t="s">
        <v>253</v>
      </c>
      <c r="G58" s="92" t="n">
        <v>23.25</v>
      </c>
      <c r="H58" s="92" t="n">
        <v>930</v>
      </c>
      <c r="I58" s="92" t="n">
        <v>27.9</v>
      </c>
      <c r="J58" s="93" t="n">
        <v>1116</v>
      </c>
      <c r="K58" s="111"/>
    </row>
    <row r="59" customFormat="false" ht="17.25" hidden="false" customHeight="true" outlineLevel="0" collapsed="false">
      <c r="A59" s="88"/>
      <c r="B59" s="89" t="s">
        <v>254</v>
      </c>
      <c r="C59" s="94" t="s">
        <v>252</v>
      </c>
      <c r="D59" s="94" t="n">
        <v>40</v>
      </c>
      <c r="E59" s="95" t="s">
        <v>50</v>
      </c>
      <c r="F59" s="95" t="s">
        <v>253</v>
      </c>
      <c r="G59" s="96" t="n">
        <v>23.25</v>
      </c>
      <c r="H59" s="96" t="n">
        <v>930</v>
      </c>
      <c r="I59" s="96" t="n">
        <v>27.9</v>
      </c>
      <c r="J59" s="97" t="n">
        <v>1116</v>
      </c>
      <c r="K59" s="111"/>
    </row>
    <row r="60" customFormat="false" ht="17.25" hidden="false" customHeight="true" outlineLevel="0" collapsed="false">
      <c r="A60" s="88"/>
      <c r="B60" s="89" t="s">
        <v>255</v>
      </c>
      <c r="C60" s="94" t="s">
        <v>252</v>
      </c>
      <c r="D60" s="94" t="n">
        <v>40</v>
      </c>
      <c r="E60" s="95" t="s">
        <v>50</v>
      </c>
      <c r="F60" s="95" t="s">
        <v>253</v>
      </c>
      <c r="G60" s="96" t="n">
        <v>23.25</v>
      </c>
      <c r="H60" s="96" t="n">
        <v>930</v>
      </c>
      <c r="I60" s="96" t="n">
        <v>27.9</v>
      </c>
      <c r="J60" s="97" t="n">
        <v>1116</v>
      </c>
      <c r="K60" s="111"/>
    </row>
    <row r="61" customFormat="false" ht="17.25" hidden="false" customHeight="true" outlineLevel="0" collapsed="false">
      <c r="A61" s="88"/>
      <c r="B61" s="89" t="s">
        <v>256</v>
      </c>
      <c r="C61" s="94" t="s">
        <v>252</v>
      </c>
      <c r="D61" s="94" t="n">
        <v>40</v>
      </c>
      <c r="E61" s="95" t="s">
        <v>50</v>
      </c>
      <c r="F61" s="95" t="s">
        <v>253</v>
      </c>
      <c r="G61" s="96" t="n">
        <v>25</v>
      </c>
      <c r="H61" s="96" t="n">
        <v>1000</v>
      </c>
      <c r="I61" s="96" t="n">
        <v>30</v>
      </c>
      <c r="J61" s="97" t="n">
        <v>1200</v>
      </c>
      <c r="K61" s="111"/>
    </row>
    <row r="62" customFormat="false" ht="17.25" hidden="false" customHeight="true" outlineLevel="0" collapsed="false">
      <c r="A62" s="88"/>
      <c r="B62" s="89" t="s">
        <v>257</v>
      </c>
      <c r="C62" s="94" t="s">
        <v>252</v>
      </c>
      <c r="D62" s="94" t="n">
        <v>40</v>
      </c>
      <c r="E62" s="95" t="s">
        <v>50</v>
      </c>
      <c r="F62" s="95" t="s">
        <v>253</v>
      </c>
      <c r="G62" s="96" t="n">
        <v>25.25</v>
      </c>
      <c r="H62" s="96" t="n">
        <v>1010</v>
      </c>
      <c r="I62" s="96" t="n">
        <v>30.3</v>
      </c>
      <c r="J62" s="97" t="n">
        <v>1212</v>
      </c>
      <c r="K62" s="111"/>
    </row>
    <row r="63" customFormat="false" ht="17.25" hidden="false" customHeight="true" outlineLevel="0" collapsed="false">
      <c r="A63" s="88"/>
      <c r="B63" s="89" t="s">
        <v>258</v>
      </c>
      <c r="C63" s="94" t="s">
        <v>252</v>
      </c>
      <c r="D63" s="94" t="n">
        <v>40</v>
      </c>
      <c r="E63" s="95" t="s">
        <v>50</v>
      </c>
      <c r="F63" s="95" t="s">
        <v>253</v>
      </c>
      <c r="G63" s="96" t="n">
        <v>25.25</v>
      </c>
      <c r="H63" s="96" t="n">
        <v>1010</v>
      </c>
      <c r="I63" s="96" t="n">
        <v>30.3</v>
      </c>
      <c r="J63" s="97" t="n">
        <v>1212</v>
      </c>
      <c r="K63" s="111"/>
    </row>
    <row r="64" customFormat="false" ht="17.25" hidden="false" customHeight="true" outlineLevel="0" collapsed="false">
      <c r="A64" s="88"/>
      <c r="B64" s="89" t="s">
        <v>259</v>
      </c>
      <c r="C64" s="94" t="s">
        <v>252</v>
      </c>
      <c r="D64" s="94" t="n">
        <v>40</v>
      </c>
      <c r="E64" s="95" t="s">
        <v>50</v>
      </c>
      <c r="F64" s="95" t="s">
        <v>253</v>
      </c>
      <c r="G64" s="96" t="n">
        <v>26.5</v>
      </c>
      <c r="H64" s="96" t="n">
        <v>1060</v>
      </c>
      <c r="I64" s="96" t="n">
        <v>31.8</v>
      </c>
      <c r="J64" s="97" t="n">
        <v>1272</v>
      </c>
      <c r="K64" s="111"/>
    </row>
    <row r="65" customFormat="false" ht="17.25" hidden="false" customHeight="true" outlineLevel="0" collapsed="false">
      <c r="A65" s="129"/>
      <c r="B65" s="137" t="s">
        <v>260</v>
      </c>
      <c r="C65" s="138" t="s">
        <v>252</v>
      </c>
      <c r="D65" s="138" t="n">
        <v>40</v>
      </c>
      <c r="E65" s="139" t="s">
        <v>50</v>
      </c>
      <c r="F65" s="139" t="s">
        <v>253</v>
      </c>
      <c r="G65" s="140" t="n">
        <v>26.5</v>
      </c>
      <c r="H65" s="140" t="n">
        <v>1060</v>
      </c>
      <c r="I65" s="140" t="n">
        <v>31.8</v>
      </c>
      <c r="J65" s="141" t="n">
        <v>1272</v>
      </c>
      <c r="K65" s="111"/>
    </row>
    <row r="66" customFormat="false" ht="17.25" hidden="false" customHeight="true" outlineLevel="0" collapsed="false">
      <c r="A66" s="129"/>
      <c r="B66" s="142" t="s">
        <v>261</v>
      </c>
      <c r="C66" s="142"/>
      <c r="D66" s="142"/>
      <c r="E66" s="142"/>
      <c r="F66" s="142"/>
      <c r="G66" s="142"/>
      <c r="H66" s="142"/>
      <c r="I66" s="142"/>
      <c r="J66" s="142"/>
      <c r="K66" s="111"/>
    </row>
    <row r="67" customFormat="false" ht="17.25" hidden="false" customHeight="true" outlineLevel="0" collapsed="false">
      <c r="A67" s="129" t="n">
        <v>100104</v>
      </c>
      <c r="B67" s="136" t="s">
        <v>262</v>
      </c>
      <c r="C67" s="90" t="s">
        <v>263</v>
      </c>
      <c r="D67" s="90" t="n">
        <v>5</v>
      </c>
      <c r="E67" s="91" t="s">
        <v>264</v>
      </c>
      <c r="F67" s="91" t="s">
        <v>265</v>
      </c>
      <c r="G67" s="92" t="n">
        <v>278.090909090909</v>
      </c>
      <c r="H67" s="92" t="n">
        <v>1390.45454545455</v>
      </c>
      <c r="I67" s="92" t="n">
        <v>305.9</v>
      </c>
      <c r="J67" s="93" t="n">
        <v>1529.5</v>
      </c>
      <c r="K67" s="111"/>
    </row>
    <row r="68" customFormat="false" ht="17.25" hidden="false" customHeight="true" outlineLevel="0" collapsed="false">
      <c r="A68" s="129" t="n">
        <v>100200</v>
      </c>
      <c r="B68" s="89" t="s">
        <v>266</v>
      </c>
      <c r="C68" s="94" t="s">
        <v>263</v>
      </c>
      <c r="D68" s="94" t="n">
        <v>5</v>
      </c>
      <c r="E68" s="95" t="s">
        <v>264</v>
      </c>
      <c r="F68" s="95" t="s">
        <v>265</v>
      </c>
      <c r="G68" s="96" t="n">
        <v>282.618181818182</v>
      </c>
      <c r="H68" s="96" t="n">
        <v>1413.09090909091</v>
      </c>
      <c r="I68" s="96" t="n">
        <v>310.88</v>
      </c>
      <c r="J68" s="97" t="n">
        <v>1554.4</v>
      </c>
      <c r="K68" s="111"/>
    </row>
    <row r="69" customFormat="false" ht="17.25" hidden="false" customHeight="true" outlineLevel="0" collapsed="false">
      <c r="A69" s="129" t="n">
        <v>400005</v>
      </c>
      <c r="B69" s="89" t="s">
        <v>267</v>
      </c>
      <c r="C69" s="94" t="s">
        <v>263</v>
      </c>
      <c r="D69" s="94" t="n">
        <v>5</v>
      </c>
      <c r="E69" s="95" t="s">
        <v>264</v>
      </c>
      <c r="F69" s="95" t="s">
        <v>265</v>
      </c>
      <c r="G69" s="96" t="n">
        <v>335.663636363636</v>
      </c>
      <c r="H69" s="96" t="n">
        <v>1678.31818181818</v>
      </c>
      <c r="I69" s="96" t="n">
        <v>369.23</v>
      </c>
      <c r="J69" s="97" t="n">
        <v>1846.15</v>
      </c>
      <c r="K69" s="111"/>
    </row>
    <row r="70" customFormat="false" ht="17.25" hidden="false" customHeight="true" outlineLevel="0" collapsed="false">
      <c r="A70" s="129" t="n">
        <v>1000008021</v>
      </c>
      <c r="B70" s="89" t="s">
        <v>268</v>
      </c>
      <c r="C70" s="94" t="s">
        <v>263</v>
      </c>
      <c r="D70" s="94" t="n">
        <v>5</v>
      </c>
      <c r="E70" s="95" t="s">
        <v>264</v>
      </c>
      <c r="F70" s="95" t="s">
        <v>265</v>
      </c>
      <c r="G70" s="96" t="n">
        <v>364.872727272727</v>
      </c>
      <c r="H70" s="96" t="n">
        <v>1824.36363636364</v>
      </c>
      <c r="I70" s="96" t="n">
        <v>401.36</v>
      </c>
      <c r="J70" s="97" t="n">
        <v>2006.8</v>
      </c>
      <c r="K70" s="111"/>
    </row>
    <row r="71" customFormat="false" ht="17.25" hidden="false" customHeight="true" outlineLevel="0" collapsed="false">
      <c r="A71" s="129" t="n">
        <v>1000007217</v>
      </c>
      <c r="B71" s="89" t="s">
        <v>269</v>
      </c>
      <c r="C71" s="94" t="s">
        <v>263</v>
      </c>
      <c r="D71" s="94" t="n">
        <v>5</v>
      </c>
      <c r="E71" s="95" t="s">
        <v>264</v>
      </c>
      <c r="F71" s="95" t="s">
        <v>265</v>
      </c>
      <c r="G71" s="96" t="n">
        <v>288.090909090909</v>
      </c>
      <c r="H71" s="96" t="n">
        <v>1440.45454545455</v>
      </c>
      <c r="I71" s="96" t="n">
        <v>316.9</v>
      </c>
      <c r="J71" s="97" t="n">
        <v>1584.5</v>
      </c>
      <c r="K71" s="111"/>
    </row>
    <row r="72" customFormat="false" ht="17.25" hidden="false" customHeight="true" outlineLevel="0" collapsed="false">
      <c r="A72" s="129" t="n">
        <v>135600</v>
      </c>
      <c r="B72" s="89" t="s">
        <v>270</v>
      </c>
      <c r="C72" s="94" t="s">
        <v>263</v>
      </c>
      <c r="D72" s="94" t="n">
        <v>4</v>
      </c>
      <c r="E72" s="95" t="s">
        <v>264</v>
      </c>
      <c r="F72" s="95" t="s">
        <v>265</v>
      </c>
      <c r="G72" s="96" t="n">
        <v>276.254545454545</v>
      </c>
      <c r="H72" s="96" t="n">
        <v>1105.01818181818</v>
      </c>
      <c r="I72" s="96" t="n">
        <v>303.88</v>
      </c>
      <c r="J72" s="97" t="n">
        <v>1215.52</v>
      </c>
      <c r="K72" s="111"/>
    </row>
    <row r="73" customFormat="false" ht="17.25" hidden="false" customHeight="true" outlineLevel="0" collapsed="false">
      <c r="A73" s="129" t="n">
        <v>185909</v>
      </c>
      <c r="B73" s="89" t="s">
        <v>271</v>
      </c>
      <c r="C73" s="94" t="s">
        <v>272</v>
      </c>
      <c r="D73" s="94" t="n">
        <v>6</v>
      </c>
      <c r="E73" s="95" t="s">
        <v>264</v>
      </c>
      <c r="F73" s="95" t="s">
        <v>265</v>
      </c>
      <c r="G73" s="96" t="n">
        <v>290.472727272727</v>
      </c>
      <c r="H73" s="96" t="n">
        <v>1742.83636363636</v>
      </c>
      <c r="I73" s="96" t="n">
        <v>319.52</v>
      </c>
      <c r="J73" s="97" t="n">
        <v>1917.12</v>
      </c>
      <c r="K73" s="111"/>
    </row>
    <row r="74" customFormat="false" ht="17.25" hidden="false" customHeight="true" outlineLevel="0" collapsed="false">
      <c r="A74" s="129" t="n">
        <v>1000009683</v>
      </c>
      <c r="B74" s="89" t="s">
        <v>273</v>
      </c>
      <c r="C74" s="94" t="s">
        <v>263</v>
      </c>
      <c r="D74" s="94" t="n">
        <v>4</v>
      </c>
      <c r="E74" s="95" t="s">
        <v>264</v>
      </c>
      <c r="F74" s="95" t="s">
        <v>265</v>
      </c>
      <c r="G74" s="96" t="n">
        <v>348.972727272727</v>
      </c>
      <c r="H74" s="96" t="n">
        <v>1395.89090909091</v>
      </c>
      <c r="I74" s="96" t="n">
        <v>383.87</v>
      </c>
      <c r="J74" s="97" t="n">
        <v>1535.48</v>
      </c>
      <c r="K74" s="111"/>
    </row>
    <row r="75" customFormat="false" ht="17.25" hidden="false" customHeight="true" outlineLevel="0" collapsed="false">
      <c r="A75" s="129" t="n">
        <v>189500</v>
      </c>
      <c r="B75" s="137" t="s">
        <v>274</v>
      </c>
      <c r="C75" s="138" t="s">
        <v>272</v>
      </c>
      <c r="D75" s="138" t="n">
        <v>6</v>
      </c>
      <c r="E75" s="139" t="s">
        <v>264</v>
      </c>
      <c r="F75" s="139" t="s">
        <v>265</v>
      </c>
      <c r="G75" s="140" t="n">
        <v>286.963636363636</v>
      </c>
      <c r="H75" s="140" t="n">
        <v>1721.78181818182</v>
      </c>
      <c r="I75" s="140" t="n">
        <v>315.66</v>
      </c>
      <c r="J75" s="141" t="n">
        <v>1893.96</v>
      </c>
      <c r="K75" s="111"/>
    </row>
    <row r="76" customFormat="false" ht="17.25" hidden="false" customHeight="true" outlineLevel="0" collapsed="false">
      <c r="A76" s="129"/>
      <c r="B76" s="143"/>
      <c r="C76" s="144"/>
      <c r="D76" s="144"/>
      <c r="E76" s="145"/>
      <c r="F76" s="145"/>
      <c r="G76" s="146"/>
      <c r="H76" s="146"/>
      <c r="I76" s="146"/>
      <c r="J76" s="146"/>
      <c r="K76" s="111"/>
    </row>
    <row r="77" customFormat="false" ht="17.25" hidden="false" customHeight="true" outlineLevel="0" collapsed="false">
      <c r="A77" s="129"/>
      <c r="B77" s="147" t="s">
        <v>275</v>
      </c>
      <c r="C77" s="148" t="s">
        <v>276</v>
      </c>
      <c r="D77" s="148" t="n">
        <v>1</v>
      </c>
      <c r="E77" s="149" t="s">
        <v>50</v>
      </c>
      <c r="F77" s="149" t="s">
        <v>277</v>
      </c>
      <c r="G77" s="150" t="n">
        <f aca="false">I77/1.2</f>
        <v>541.666666666667</v>
      </c>
      <c r="H77" s="150" t="n">
        <f aca="false">J77/1.2</f>
        <v>541.666666666667</v>
      </c>
      <c r="I77" s="150" t="n">
        <v>650</v>
      </c>
      <c r="J77" s="150" t="n">
        <v>650</v>
      </c>
      <c r="K77" s="151"/>
    </row>
    <row r="78" customFormat="false" ht="17.25" hidden="false" customHeight="true" outlineLevel="0" collapsed="false">
      <c r="A78" s="129"/>
      <c r="B78" s="143"/>
      <c r="C78" s="144"/>
      <c r="D78" s="144"/>
      <c r="E78" s="145"/>
      <c r="F78" s="145"/>
      <c r="G78" s="146"/>
      <c r="H78" s="146"/>
      <c r="I78" s="146"/>
      <c r="J78" s="146"/>
      <c r="K78" s="111"/>
    </row>
    <row r="79" customFormat="false" ht="17.25" hidden="false" customHeight="true" outlineLevel="0" collapsed="false">
      <c r="A79" s="129" t="n">
        <v>77071</v>
      </c>
      <c r="B79" s="136" t="s">
        <v>278</v>
      </c>
      <c r="C79" s="90" t="s">
        <v>279</v>
      </c>
      <c r="D79" s="90"/>
      <c r="E79" s="91" t="s">
        <v>50</v>
      </c>
      <c r="F79" s="91" t="s">
        <v>280</v>
      </c>
      <c r="G79" s="92" t="n">
        <v>1489.4847</v>
      </c>
      <c r="H79" s="92" t="n">
        <v>1489.4847</v>
      </c>
      <c r="I79" s="92" t="n">
        <v>1787.38164</v>
      </c>
      <c r="J79" s="93" t="n">
        <v>1787.38164</v>
      </c>
      <c r="K79" s="111"/>
    </row>
    <row r="80" customFormat="false" ht="17.25" hidden="false" customHeight="true" outlineLevel="0" collapsed="false">
      <c r="A80" s="129" t="n">
        <v>134655</v>
      </c>
      <c r="B80" s="89" t="s">
        <v>281</v>
      </c>
      <c r="C80" s="94" t="s">
        <v>263</v>
      </c>
      <c r="D80" s="94" t="n">
        <v>4</v>
      </c>
      <c r="E80" s="95" t="s">
        <v>50</v>
      </c>
      <c r="F80" s="95" t="s">
        <v>280</v>
      </c>
      <c r="G80" s="96" t="n">
        <v>274.063185</v>
      </c>
      <c r="H80" s="96" t="n">
        <v>1096.25274</v>
      </c>
      <c r="I80" s="96" t="n">
        <v>328.875822</v>
      </c>
      <c r="J80" s="97" t="n">
        <v>1315.503288</v>
      </c>
      <c r="K80" s="111"/>
    </row>
    <row r="81" customFormat="false" ht="17.25" hidden="false" customHeight="true" outlineLevel="0" collapsed="false">
      <c r="A81" s="129" t="n">
        <v>134657</v>
      </c>
      <c r="B81" s="89" t="s">
        <v>282</v>
      </c>
      <c r="C81" s="94" t="s">
        <v>263</v>
      </c>
      <c r="D81" s="94" t="n">
        <v>4</v>
      </c>
      <c r="E81" s="95" t="s">
        <v>50</v>
      </c>
      <c r="F81" s="95" t="s">
        <v>280</v>
      </c>
      <c r="G81" s="96" t="n">
        <v>311.590125</v>
      </c>
      <c r="H81" s="96" t="n">
        <v>1246.3605</v>
      </c>
      <c r="I81" s="96" t="n">
        <v>373.90815</v>
      </c>
      <c r="J81" s="97" t="n">
        <v>1495.6326</v>
      </c>
      <c r="K81" s="111"/>
    </row>
    <row r="82" customFormat="false" ht="17.25" hidden="false" customHeight="true" outlineLevel="0" collapsed="false">
      <c r="A82" s="129" t="n">
        <v>134651</v>
      </c>
      <c r="B82" s="89" t="s">
        <v>283</v>
      </c>
      <c r="C82" s="94" t="s">
        <v>263</v>
      </c>
      <c r="D82" s="94" t="n">
        <v>4</v>
      </c>
      <c r="E82" s="95" t="s">
        <v>50</v>
      </c>
      <c r="F82" s="95" t="s">
        <v>280</v>
      </c>
      <c r="G82" s="96" t="n">
        <v>338.590357916667</v>
      </c>
      <c r="H82" s="96" t="n">
        <v>1354.36143166667</v>
      </c>
      <c r="I82" s="96" t="n">
        <v>406.3084295</v>
      </c>
      <c r="J82" s="97" t="n">
        <v>1625.233718</v>
      </c>
      <c r="K82" s="111"/>
    </row>
    <row r="83" customFormat="false" ht="17.25" hidden="false" customHeight="true" outlineLevel="0" collapsed="false">
      <c r="A83" s="129" t="n">
        <v>127238</v>
      </c>
      <c r="B83" s="137" t="s">
        <v>284</v>
      </c>
      <c r="C83" s="138" t="s">
        <v>263</v>
      </c>
      <c r="D83" s="138" t="n">
        <v>4</v>
      </c>
      <c r="E83" s="139" t="s">
        <v>50</v>
      </c>
      <c r="F83" s="139" t="s">
        <v>280</v>
      </c>
      <c r="G83" s="140" t="n">
        <v>304.863075</v>
      </c>
      <c r="H83" s="140" t="n">
        <v>1219.4523</v>
      </c>
      <c r="I83" s="140" t="n">
        <v>365.83569</v>
      </c>
      <c r="J83" s="141" t="n">
        <v>1463.34276</v>
      </c>
      <c r="K83" s="111"/>
    </row>
    <row r="84" customFormat="false" ht="17.25" hidden="false" customHeight="true" outlineLevel="0" collapsed="false">
      <c r="A84" s="129"/>
      <c r="B84" s="122" t="s">
        <v>285</v>
      </c>
      <c r="C84" s="122"/>
      <c r="D84" s="122"/>
      <c r="E84" s="122"/>
      <c r="F84" s="122"/>
      <c r="G84" s="122"/>
      <c r="H84" s="122"/>
      <c r="I84" s="122"/>
      <c r="J84" s="122"/>
      <c r="K84" s="111"/>
    </row>
    <row r="85" customFormat="false" ht="17.25" hidden="false" customHeight="true" outlineLevel="0" collapsed="false">
      <c r="A85" s="129" t="n">
        <v>114706</v>
      </c>
      <c r="B85" s="136" t="s">
        <v>286</v>
      </c>
      <c r="C85" s="90" t="s">
        <v>287</v>
      </c>
      <c r="D85" s="90" t="n">
        <v>3</v>
      </c>
      <c r="E85" s="91" t="s">
        <v>288</v>
      </c>
      <c r="F85" s="91" t="s">
        <v>280</v>
      </c>
      <c r="G85" s="92" t="n">
        <v>477.537236229303</v>
      </c>
      <c r="H85" s="92" t="n">
        <v>1432.61170868791</v>
      </c>
      <c r="I85" s="92" t="n">
        <v>573.044683475163</v>
      </c>
      <c r="J85" s="93" t="n">
        <v>1719.13405042549</v>
      </c>
      <c r="K85" s="111"/>
    </row>
    <row r="86" customFormat="false" ht="17.25" hidden="false" customHeight="true" outlineLevel="0" collapsed="false">
      <c r="A86" s="129" t="n">
        <f aca="false">[3]Лист1!$A$47</f>
        <v>0</v>
      </c>
      <c r="B86" s="89" t="s">
        <v>289</v>
      </c>
      <c r="C86" s="94" t="s">
        <v>290</v>
      </c>
      <c r="D86" s="94" t="n">
        <v>12</v>
      </c>
      <c r="E86" s="95" t="s">
        <v>288</v>
      </c>
      <c r="F86" s="95" t="s">
        <v>280</v>
      </c>
      <c r="G86" s="96" t="n">
        <v>102.16206</v>
      </c>
      <c r="H86" s="96" t="n">
        <v>1225.94472</v>
      </c>
      <c r="I86" s="96" t="n">
        <v>122.594472</v>
      </c>
      <c r="J86" s="97" t="n">
        <v>1471.133664</v>
      </c>
      <c r="K86" s="111"/>
    </row>
    <row r="87" customFormat="false" ht="17.25" hidden="false" customHeight="true" outlineLevel="0" collapsed="false">
      <c r="A87" s="129" t="n">
        <f aca="false">[3]Лист1!$A$51</f>
        <v>0</v>
      </c>
      <c r="B87" s="89" t="s">
        <v>291</v>
      </c>
      <c r="C87" s="94" t="s">
        <v>290</v>
      </c>
      <c r="D87" s="94" t="n">
        <v>12</v>
      </c>
      <c r="E87" s="95" t="s">
        <v>288</v>
      </c>
      <c r="F87" s="95" t="s">
        <v>280</v>
      </c>
      <c r="G87" s="96" t="n">
        <v>100.9527948</v>
      </c>
      <c r="H87" s="96" t="n">
        <v>1211.4335376</v>
      </c>
      <c r="I87" s="96" t="n">
        <v>121.14335376</v>
      </c>
      <c r="J87" s="97" t="n">
        <v>1453.72024512</v>
      </c>
      <c r="K87" s="111"/>
    </row>
    <row r="88" customFormat="false" ht="17.25" hidden="false" customHeight="true" outlineLevel="0" collapsed="false">
      <c r="A88" s="129" t="n">
        <f aca="false">[3]Лист1!$A$52</f>
        <v>0</v>
      </c>
      <c r="B88" s="89" t="s">
        <v>292</v>
      </c>
      <c r="C88" s="94" t="s">
        <v>290</v>
      </c>
      <c r="D88" s="94" t="n">
        <v>12</v>
      </c>
      <c r="E88" s="95" t="s">
        <v>288</v>
      </c>
      <c r="F88" s="95" t="s">
        <v>280</v>
      </c>
      <c r="G88" s="96" t="n">
        <v>109.30072669438</v>
      </c>
      <c r="H88" s="96" t="n">
        <v>1311.60872033257</v>
      </c>
      <c r="I88" s="96" t="n">
        <v>131.160872033257</v>
      </c>
      <c r="J88" s="97" t="n">
        <v>1573.93046439908</v>
      </c>
      <c r="K88" s="111"/>
    </row>
    <row r="89" customFormat="false" ht="17.25" hidden="false" customHeight="true" outlineLevel="0" collapsed="false">
      <c r="A89" s="129" t="n">
        <f aca="false">[3]Лист1!$A$53</f>
        <v>0</v>
      </c>
      <c r="B89" s="89" t="s">
        <v>293</v>
      </c>
      <c r="C89" s="94" t="s">
        <v>244</v>
      </c>
      <c r="D89" s="94" t="n">
        <v>3</v>
      </c>
      <c r="E89" s="95" t="s">
        <v>288</v>
      </c>
      <c r="F89" s="95" t="s">
        <v>280</v>
      </c>
      <c r="G89" s="96" t="n">
        <v>426.728334306522</v>
      </c>
      <c r="H89" s="96" t="n">
        <v>1280.18500291957</v>
      </c>
      <c r="I89" s="96" t="n">
        <v>512.074001167826</v>
      </c>
      <c r="J89" s="97" t="n">
        <v>1536.22200350348</v>
      </c>
      <c r="K89" s="111"/>
    </row>
    <row r="90" customFormat="false" ht="17.25" hidden="false" customHeight="true" outlineLevel="0" collapsed="false">
      <c r="A90" s="129" t="n">
        <f aca="false">[3]Лист1!$A$54</f>
        <v>0</v>
      </c>
      <c r="B90" s="89" t="s">
        <v>294</v>
      </c>
      <c r="C90" s="94" t="s">
        <v>290</v>
      </c>
      <c r="D90" s="94" t="n">
        <v>6</v>
      </c>
      <c r="E90" s="95" t="s">
        <v>288</v>
      </c>
      <c r="F90" s="95" t="s">
        <v>280</v>
      </c>
      <c r="G90" s="96" t="n">
        <v>161.359809534</v>
      </c>
      <c r="H90" s="96" t="n">
        <v>968.158857204</v>
      </c>
      <c r="I90" s="96" t="n">
        <v>193.6317714408</v>
      </c>
      <c r="J90" s="97" t="n">
        <v>1161.7906286448</v>
      </c>
      <c r="K90" s="111"/>
    </row>
    <row r="91" customFormat="false" ht="17.25" hidden="false" customHeight="true" outlineLevel="0" collapsed="false">
      <c r="A91" s="129" t="n">
        <f aca="false">[3]Лист1!$A$56</f>
        <v>0</v>
      </c>
      <c r="B91" s="137" t="s">
        <v>295</v>
      </c>
      <c r="C91" s="138" t="s">
        <v>290</v>
      </c>
      <c r="D91" s="138" t="n">
        <v>12</v>
      </c>
      <c r="E91" s="139" t="s">
        <v>288</v>
      </c>
      <c r="F91" s="139" t="s">
        <v>280</v>
      </c>
      <c r="G91" s="140" t="n">
        <v>99.7566970296455</v>
      </c>
      <c r="H91" s="140" t="n">
        <v>1197.08036435575</v>
      </c>
      <c r="I91" s="140" t="n">
        <v>119.708036435575</v>
      </c>
      <c r="J91" s="141" t="n">
        <v>1436.4964372269</v>
      </c>
      <c r="K91" s="111"/>
    </row>
  </sheetData>
  <mergeCells count="8">
    <mergeCell ref="B8:J8"/>
    <mergeCell ref="B9:J9"/>
    <mergeCell ref="B39:J39"/>
    <mergeCell ref="B45:J45"/>
    <mergeCell ref="B50:J50"/>
    <mergeCell ref="B57:J57"/>
    <mergeCell ref="B66:J66"/>
    <mergeCell ref="B84:J84"/>
  </mergeCells>
  <printOptions headings="false" gridLines="false" gridLinesSet="true" horizontalCentered="false" verticalCentered="false"/>
  <pageMargins left="0.25" right="0.25" top="0.75" bottom="0.75" header="0.511811023622047" footer="0.3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&amp;C&amp;"Helvetica Neue,Обычный"&amp;12&amp;K000000&amp;P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842"/>
  <sheetViews>
    <sheetView showFormulas="false" showGridLines="true" showRowColHeaders="true" showZeros="true" rightToLeft="false" tabSelected="false" showOutlineSymbols="true" defaultGridColor="true" view="normal" topLeftCell="A136" colorId="64" zoomScale="100" zoomScaleNormal="100" zoomScalePageLayoutView="100" workbookViewId="0">
      <selection pane="topLeft" activeCell="C42" activeCellId="0" sqref="C42"/>
    </sheetView>
  </sheetViews>
  <sheetFormatPr defaultColWidth="8.83203125" defaultRowHeight="15" zeroHeight="false" outlineLevelRow="0" outlineLevelCol="0"/>
  <cols>
    <col collapsed="false" customWidth="true" hidden="false" outlineLevel="0" max="1" min="1" style="152" width="10"/>
    <col collapsed="false" customWidth="true" hidden="false" outlineLevel="0" max="2" min="2" style="152" width="7.16"/>
    <col collapsed="false" customWidth="true" hidden="false" outlineLevel="0" max="3" min="3" style="64" width="73.67"/>
    <col collapsed="false" customWidth="true" hidden="false" outlineLevel="0" max="7" min="4" style="65" width="11.5"/>
  </cols>
  <sheetData>
    <row r="1" customFormat="false" ht="15" hidden="false" customHeight="false" outlineLevel="0" collapsed="false">
      <c r="A1" s="153" t="n">
        <v>1</v>
      </c>
    </row>
    <row r="2" customFormat="false" ht="15" hidden="false" customHeight="false" outlineLevel="0" collapsed="false">
      <c r="A2" s="153" t="n">
        <v>1.01</v>
      </c>
      <c r="C2" s="66"/>
      <c r="D2" s="70"/>
      <c r="E2" s="70"/>
      <c r="F2" s="70"/>
      <c r="G2" s="70"/>
    </row>
    <row r="3" customFormat="false" ht="17.35" hidden="false" customHeight="false" outlineLevel="0" collapsed="false">
      <c r="A3" s="153" t="n">
        <v>1.02</v>
      </c>
      <c r="C3" s="66"/>
      <c r="D3" s="70"/>
      <c r="E3" s="73" t="s">
        <v>296</v>
      </c>
      <c r="F3" s="70"/>
      <c r="G3" s="73"/>
    </row>
    <row r="4" customFormat="false" ht="17.35" hidden="false" customHeight="false" outlineLevel="0" collapsed="false">
      <c r="A4" s="153" t="n">
        <v>1.03</v>
      </c>
      <c r="C4" s="66"/>
      <c r="D4" s="70"/>
      <c r="E4" s="73" t="s">
        <v>297</v>
      </c>
      <c r="F4" s="70"/>
      <c r="G4" s="73"/>
    </row>
    <row r="5" customFormat="false" ht="17.35" hidden="false" customHeight="false" outlineLevel="0" collapsed="false">
      <c r="A5" s="153" t="n">
        <v>1.04</v>
      </c>
      <c r="C5" s="66"/>
      <c r="D5" s="70"/>
      <c r="E5" s="73" t="s">
        <v>298</v>
      </c>
      <c r="F5" s="70"/>
      <c r="G5" s="73"/>
    </row>
    <row r="6" customFormat="false" ht="15" hidden="false" customHeight="false" outlineLevel="0" collapsed="false">
      <c r="A6" s="153" t="n">
        <v>1.05</v>
      </c>
      <c r="C6" s="66"/>
      <c r="D6" s="70"/>
      <c r="E6" s="75"/>
      <c r="F6" s="70"/>
      <c r="G6" s="75"/>
    </row>
    <row r="7" customFormat="false" ht="15" hidden="false" customHeight="false" outlineLevel="0" collapsed="false">
      <c r="A7" s="153" t="n">
        <v>1.06</v>
      </c>
      <c r="C7" s="76"/>
      <c r="D7" s="80"/>
      <c r="E7" s="80"/>
      <c r="F7" s="80"/>
      <c r="G7" s="80"/>
    </row>
    <row r="8" customFormat="false" ht="21.65" hidden="false" customHeight="false" outlineLevel="0" collapsed="false">
      <c r="A8" s="153" t="n">
        <v>1.07</v>
      </c>
      <c r="B8" s="154" t="s">
        <v>299</v>
      </c>
      <c r="C8" s="155" t="s">
        <v>3</v>
      </c>
      <c r="D8" s="156" t="s">
        <v>189</v>
      </c>
      <c r="E8" s="157" t="s">
        <v>190</v>
      </c>
      <c r="F8" s="156" t="s">
        <v>191</v>
      </c>
      <c r="G8" s="157" t="s">
        <v>192</v>
      </c>
      <c r="H8" s="157" t="s">
        <v>300</v>
      </c>
    </row>
    <row r="9" customFormat="false" ht="15" hidden="false" customHeight="false" outlineLevel="0" collapsed="false">
      <c r="A9" s="153" t="n">
        <v>1.08</v>
      </c>
      <c r="C9" s="158" t="s">
        <v>2</v>
      </c>
      <c r="D9" s="158"/>
      <c r="E9" s="158"/>
      <c r="F9" s="158"/>
      <c r="G9" s="158"/>
      <c r="H9" s="158"/>
    </row>
    <row r="10" customFormat="false" ht="15" hidden="false" customHeight="false" outlineLevel="0" collapsed="false">
      <c r="A10" s="153" t="n">
        <v>1.09</v>
      </c>
      <c r="C10" s="159" t="s">
        <v>193</v>
      </c>
      <c r="D10" s="159"/>
      <c r="E10" s="159"/>
      <c r="F10" s="159"/>
      <c r="G10" s="159"/>
      <c r="H10" s="159"/>
    </row>
    <row r="11" customFormat="false" ht="15" hidden="false" customHeight="false" outlineLevel="0" collapsed="false">
      <c r="A11" s="153" t="n">
        <v>1.1</v>
      </c>
      <c r="B11" s="129" t="n">
        <v>47346</v>
      </c>
      <c r="C11" s="136" t="s">
        <v>194</v>
      </c>
      <c r="D11" s="92" t="n">
        <f aca="false">F11/1.1</f>
        <v>68.73984</v>
      </c>
      <c r="E11" s="92" t="e">
        <f aca="false">G11/1.1</f>
        <v>#N/A</v>
      </c>
      <c r="F11" s="92" t="n">
        <v>75.613824</v>
      </c>
      <c r="G11" s="92" t="e">
        <f aca="false">F11*H11</f>
        <v>#N/A</v>
      </c>
      <c r="H11" s="160" t="e">
        <f aca="false">VLOOKUP(B11,'регулярный прайс'!A:E,4,0)</f>
        <v>#N/A</v>
      </c>
      <c r="I11" s="152" t="e">
        <f aca="false">VLOOKUP(B11,[2]HoReCa!$A$1:$Q$1048576,15,0)</f>
        <v>#N/A</v>
      </c>
      <c r="J11" s="65" t="e">
        <f aca="false">F13-I11</f>
        <v>#N/A</v>
      </c>
      <c r="K11" s="152" t="e">
        <f aca="false">VLOOKUP(B11,[4]МФС!$C$1:$G$1048576,5,0)</f>
        <v>#N/A</v>
      </c>
      <c r="L11" s="152" t="e">
        <f aca="false">I11-K11</f>
        <v>#N/A</v>
      </c>
    </row>
    <row r="12" customFormat="false" ht="15" hidden="false" customHeight="false" outlineLevel="0" collapsed="false">
      <c r="A12" s="153" t="n">
        <v>1.11</v>
      </c>
      <c r="B12" s="129" t="n">
        <v>47324</v>
      </c>
      <c r="C12" s="89" t="s">
        <v>101</v>
      </c>
      <c r="D12" s="96" t="n">
        <f aca="false">F12/1.1</f>
        <v>71.53056</v>
      </c>
      <c r="E12" s="96" t="e">
        <f aca="false">G12/1.1</f>
        <v>#N/A</v>
      </c>
      <c r="F12" s="96" t="n">
        <v>78.683616</v>
      </c>
      <c r="G12" s="96" t="e">
        <f aca="false">F12*H12</f>
        <v>#N/A</v>
      </c>
      <c r="H12" s="161" t="e">
        <f aca="false">VLOOKUP(B12,'регулярный прайс'!A:E,4,0)</f>
        <v>#N/A</v>
      </c>
      <c r="I12" s="152" t="e">
        <f aca="false">VLOOKUP(B12,[2]HoReCa!$A$1:$Q$1048576,15,0)</f>
        <v>#N/A</v>
      </c>
      <c r="J12" s="65" t="e">
        <f aca="false">F14-I12</f>
        <v>#N/A</v>
      </c>
      <c r="K12" s="152" t="e">
        <f aca="false">VLOOKUP(B12,[4]МФС!$C$1:$G$1048576,5,0)</f>
        <v>#N/A</v>
      </c>
      <c r="L12" s="152" t="e">
        <f aca="false">I12-K12</f>
        <v>#N/A</v>
      </c>
    </row>
    <row r="13" customFormat="false" ht="15" hidden="false" customHeight="false" outlineLevel="0" collapsed="false">
      <c r="A13" s="153" t="n">
        <v>1.12</v>
      </c>
      <c r="B13" s="129" t="n">
        <v>44703</v>
      </c>
      <c r="C13" s="89" t="s">
        <v>99</v>
      </c>
      <c r="D13" s="96" t="n">
        <f aca="false">F13/1.1</f>
        <v>72.6516</v>
      </c>
      <c r="E13" s="96" t="e">
        <f aca="false">G13/1.1</f>
        <v>#N/A</v>
      </c>
      <c r="F13" s="96" t="n">
        <v>79.91676</v>
      </c>
      <c r="G13" s="96" t="e">
        <f aca="false">F13*H13</f>
        <v>#N/A</v>
      </c>
      <c r="H13" s="161" t="e">
        <f aca="false">VLOOKUP(B13,'регулярный прайс'!A:E,4,0)</f>
        <v>#N/A</v>
      </c>
      <c r="I13" s="152" t="e">
        <f aca="false">VLOOKUP(B13,[2]HoReCa!$A$1:$Q$1048576,15,0)</f>
        <v>#N/A</v>
      </c>
      <c r="J13" s="65" t="e">
        <f aca="false">F15-I13</f>
        <v>#N/A</v>
      </c>
      <c r="K13" s="152" t="e">
        <f aca="false">VLOOKUP(B13,[4]МФС!$C$1:$G$1048576,5,0)</f>
        <v>#N/A</v>
      </c>
      <c r="L13" s="152" t="e">
        <f aca="false">I13-K13</f>
        <v>#N/A</v>
      </c>
    </row>
    <row r="14" customFormat="false" ht="15" hidden="false" customHeight="false" outlineLevel="0" collapsed="false">
      <c r="A14" s="153" t="n">
        <v>1.13</v>
      </c>
      <c r="B14" s="129" t="n">
        <v>44700</v>
      </c>
      <c r="C14" s="89" t="s">
        <v>103</v>
      </c>
      <c r="D14" s="96" t="n">
        <f aca="false">F14/1.1</f>
        <v>100.34496</v>
      </c>
      <c r="E14" s="96" t="e">
        <f aca="false">G14/1.1</f>
        <v>#N/A</v>
      </c>
      <c r="F14" s="96" t="n">
        <v>110.379456</v>
      </c>
      <c r="G14" s="96" t="e">
        <f aca="false">F14*H14</f>
        <v>#N/A</v>
      </c>
      <c r="H14" s="161" t="e">
        <f aca="false">VLOOKUP(B14,'регулярный прайс'!A:E,4,0)</f>
        <v>#N/A</v>
      </c>
      <c r="I14" s="152" t="e">
        <f aca="false">VLOOKUP(B14,[2]HoReCa!$A$1:$Q$1048576,15,0)</f>
        <v>#N/A</v>
      </c>
      <c r="J14" s="65" t="e">
        <f aca="false">F16-I14</f>
        <v>#N/A</v>
      </c>
      <c r="K14" s="152" t="e">
        <f aca="false">VLOOKUP(B14,[4]МФС!$C$1:$G$1048576,5,0)</f>
        <v>#N/A</v>
      </c>
      <c r="L14" s="152" t="e">
        <f aca="false">I14-K14</f>
        <v>#N/A</v>
      </c>
    </row>
    <row r="15" customFormat="false" ht="15" hidden="false" customHeight="false" outlineLevel="0" collapsed="false">
      <c r="A15" s="153" t="n">
        <v>1.14</v>
      </c>
      <c r="B15" s="129" t="n">
        <v>44697</v>
      </c>
      <c r="C15" s="89" t="s">
        <v>107</v>
      </c>
      <c r="D15" s="96" t="n">
        <f aca="false">F15/1.1</f>
        <v>98.43552</v>
      </c>
      <c r="E15" s="96" t="e">
        <f aca="false">G15/1.1</f>
        <v>#N/A</v>
      </c>
      <c r="F15" s="96" t="n">
        <v>108.279072</v>
      </c>
      <c r="G15" s="96" t="e">
        <f aca="false">F15*H15</f>
        <v>#N/A</v>
      </c>
      <c r="H15" s="161" t="e">
        <f aca="false">VLOOKUP(B15,'регулярный прайс'!A:E,4,0)</f>
        <v>#N/A</v>
      </c>
      <c r="I15" s="152" t="e">
        <f aca="false">VLOOKUP(B15,[2]HoReCa!$A$1:$Q$1048576,15,0)</f>
        <v>#N/A</v>
      </c>
      <c r="J15" s="65" t="e">
        <f aca="false">F17-I15</f>
        <v>#N/A</v>
      </c>
      <c r="K15" s="152" t="e">
        <f aca="false">VLOOKUP(B15,[4]МФС!$C$1:$G$1048576,5,0)</f>
        <v>#N/A</v>
      </c>
      <c r="L15" s="152" t="e">
        <f aca="false">I15-K15</f>
        <v>#N/A</v>
      </c>
    </row>
    <row r="16" customFormat="false" ht="15" hidden="false" customHeight="false" outlineLevel="0" collapsed="false">
      <c r="A16" s="153" t="n">
        <v>1.15</v>
      </c>
      <c r="B16" s="129" t="n">
        <v>44702</v>
      </c>
      <c r="C16" s="89" t="s">
        <v>196</v>
      </c>
      <c r="D16" s="96" t="n">
        <f aca="false">F16/1.1</f>
        <v>91.26432</v>
      </c>
      <c r="E16" s="96" t="e">
        <f aca="false">G16/1.1</f>
        <v>#N/A</v>
      </c>
      <c r="F16" s="96" t="n">
        <v>100.390752</v>
      </c>
      <c r="G16" s="96" t="e">
        <f aca="false">F16*H16</f>
        <v>#N/A</v>
      </c>
      <c r="H16" s="161" t="e">
        <f aca="false">VLOOKUP(B16,'регулярный прайс'!A:E,4,0)</f>
        <v>#N/A</v>
      </c>
      <c r="I16" s="152" t="e">
        <f aca="false">VLOOKUP(B16,[2]HoReCa!$A$1:$Q$1048576,15,0)</f>
        <v>#N/A</v>
      </c>
      <c r="J16" s="65" t="e">
        <f aca="false">F18-I16</f>
        <v>#N/A</v>
      </c>
      <c r="K16" s="152" t="e">
        <f aca="false">VLOOKUP(B16,[4]МФС!$C$1:$G$1048576,5,0)</f>
        <v>#N/A</v>
      </c>
      <c r="L16" s="152" t="e">
        <f aca="false">I16-K16</f>
        <v>#N/A</v>
      </c>
    </row>
    <row r="17" customFormat="false" ht="15" hidden="false" customHeight="false" outlineLevel="0" collapsed="false">
      <c r="A17" s="153" t="n">
        <v>1.16</v>
      </c>
      <c r="B17" s="129" t="n">
        <v>46708</v>
      </c>
      <c r="C17" s="89" t="s">
        <v>197</v>
      </c>
      <c r="D17" s="96" t="n">
        <f aca="false">F17/1.1</f>
        <v>97.47648</v>
      </c>
      <c r="E17" s="96" t="e">
        <f aca="false">G17/1.1</f>
        <v>#N/A</v>
      </c>
      <c r="F17" s="96" t="n">
        <v>107.224128</v>
      </c>
      <c r="G17" s="96" t="e">
        <f aca="false">F17*H17</f>
        <v>#N/A</v>
      </c>
      <c r="H17" s="161" t="e">
        <f aca="false">VLOOKUP(B17,'регулярный прайс'!A:E,4,0)</f>
        <v>#N/A</v>
      </c>
      <c r="I17" s="152" t="e">
        <f aca="false">VLOOKUP(B17,[2]HoReCa!$A$1:$Q$1048576,15,0)</f>
        <v>#N/A</v>
      </c>
      <c r="J17" s="65" t="e">
        <f aca="false">F19-I17</f>
        <v>#N/A</v>
      </c>
      <c r="K17" s="152" t="e">
        <f aca="false">VLOOKUP(B17,[4]МФС!$C$1:$G$1048576,5,0)</f>
        <v>#N/A</v>
      </c>
      <c r="L17" s="152" t="e">
        <f aca="false">I17-K17</f>
        <v>#N/A</v>
      </c>
    </row>
    <row r="18" customFormat="false" ht="15" hidden="false" customHeight="false" outlineLevel="0" collapsed="false">
      <c r="A18" s="153" t="n">
        <v>1.17</v>
      </c>
      <c r="B18" s="129" t="n">
        <v>800297</v>
      </c>
      <c r="C18" s="89" t="s">
        <v>198</v>
      </c>
      <c r="D18" s="96" t="n">
        <f aca="false">F18/1.1</f>
        <v>90.9792</v>
      </c>
      <c r="E18" s="96" t="e">
        <f aca="false">G18/1.1</f>
        <v>#N/A</v>
      </c>
      <c r="F18" s="96" t="n">
        <v>100.07712</v>
      </c>
      <c r="G18" s="96" t="e">
        <f aca="false">F18*H18</f>
        <v>#N/A</v>
      </c>
      <c r="H18" s="161" t="e">
        <f aca="false">VLOOKUP(B18,'регулярный прайс'!A:E,4,0)</f>
        <v>#N/A</v>
      </c>
      <c r="I18" s="152" t="e">
        <f aca="false">VLOOKUP(B18,[2]HoReCa!$A$1:$Q$1048576,15,0)</f>
        <v>#N/A</v>
      </c>
      <c r="J18" s="65" t="e">
        <f aca="false">F20-I18</f>
        <v>#N/A</v>
      </c>
      <c r="K18" s="152" t="e">
        <f aca="false">VLOOKUP(B18,[4]МФС!$C$1:$G$1048576,5,0)</f>
        <v>#N/A</v>
      </c>
      <c r="L18" s="152" t="e">
        <f aca="false">I18-K18</f>
        <v>#N/A</v>
      </c>
    </row>
    <row r="19" customFormat="false" ht="15" hidden="false" customHeight="false" outlineLevel="0" collapsed="false">
      <c r="A19" s="153" t="n">
        <v>1.18</v>
      </c>
      <c r="B19" s="129" t="n">
        <v>47755</v>
      </c>
      <c r="C19" s="89" t="s">
        <v>108</v>
      </c>
      <c r="D19" s="96" t="n">
        <f aca="false">F19/1.1</f>
        <v>111.48192</v>
      </c>
      <c r="E19" s="96" t="e">
        <f aca="false">G19/1.1</f>
        <v>#N/A</v>
      </c>
      <c r="F19" s="96" t="n">
        <v>122.630112</v>
      </c>
      <c r="G19" s="96" t="e">
        <f aca="false">F19*H19</f>
        <v>#N/A</v>
      </c>
      <c r="H19" s="161" t="e">
        <f aca="false">VLOOKUP(B19,'регулярный прайс'!A:E,4,0)</f>
        <v>#N/A</v>
      </c>
      <c r="I19" s="152" t="e">
        <f aca="false">VLOOKUP(B19,[2]HoReCa!$A$1:$Q$1048576,15,0)</f>
        <v>#N/A</v>
      </c>
      <c r="J19" s="65" t="e">
        <f aca="false">F21-I19</f>
        <v>#N/A</v>
      </c>
      <c r="K19" s="152" t="e">
        <f aca="false">VLOOKUP(B19,[4]МФС!$C$1:$G$1048576,5,0)</f>
        <v>#N/A</v>
      </c>
      <c r="L19" s="152" t="e">
        <f aca="false">I19-K19</f>
        <v>#N/A</v>
      </c>
    </row>
    <row r="20" customFormat="false" ht="15" hidden="false" customHeight="false" outlineLevel="0" collapsed="false">
      <c r="A20" s="153" t="n">
        <v>1.19</v>
      </c>
      <c r="B20" s="129" t="n">
        <v>47756</v>
      </c>
      <c r="C20" s="89" t="s">
        <v>75</v>
      </c>
      <c r="D20" s="96" t="n">
        <f aca="false">F20/1.1</f>
        <v>88.2144</v>
      </c>
      <c r="E20" s="96" t="e">
        <f aca="false">G20/1.1</f>
        <v>#N/A</v>
      </c>
      <c r="F20" s="96" t="n">
        <v>97.03584</v>
      </c>
      <c r="G20" s="96" t="e">
        <f aca="false">F20*H20</f>
        <v>#N/A</v>
      </c>
      <c r="H20" s="161" t="e">
        <f aca="false">VLOOKUP(B20,'регулярный прайс'!A:E,4,0)</f>
        <v>#N/A</v>
      </c>
      <c r="I20" s="152" t="e">
        <f aca="false">VLOOKUP(B20,[2]HoReCa!$A$1:$Q$1048576,15,0)</f>
        <v>#N/A</v>
      </c>
      <c r="J20" s="65" t="e">
        <f aca="false">F22-I20</f>
        <v>#N/A</v>
      </c>
      <c r="K20" s="152" t="e">
        <f aca="false">VLOOKUP(B20,[4]МФС!$C$1:$G$1048576,5,0)</f>
        <v>#N/A</v>
      </c>
      <c r="L20" s="152" t="e">
        <f aca="false">I20-K20</f>
        <v>#N/A</v>
      </c>
    </row>
    <row r="21" customFormat="false" ht="15" hidden="false" customHeight="false" outlineLevel="0" collapsed="false">
      <c r="A21" s="153" t="n">
        <v>1.2</v>
      </c>
      <c r="B21" s="129" t="n">
        <v>45193</v>
      </c>
      <c r="C21" s="89" t="s">
        <v>78</v>
      </c>
      <c r="D21" s="96" t="n">
        <f aca="false">F21/1.1</f>
        <v>62.71776</v>
      </c>
      <c r="E21" s="96" t="e">
        <f aca="false">G21/1.1</f>
        <v>#N/A</v>
      </c>
      <c r="F21" s="96" t="n">
        <v>68.989536</v>
      </c>
      <c r="G21" s="96" t="e">
        <f aca="false">F21*H21</f>
        <v>#N/A</v>
      </c>
      <c r="H21" s="161" t="e">
        <f aca="false">VLOOKUP(B21,'регулярный прайс'!A:E,4,0)</f>
        <v>#N/A</v>
      </c>
      <c r="I21" s="152" t="e">
        <f aca="false">VLOOKUP(B21,[2]HoReCa!$A$1:$Q$1048576,15,0)</f>
        <v>#N/A</v>
      </c>
      <c r="J21" s="65" t="e">
        <f aca="false">F23-I21</f>
        <v>#N/A</v>
      </c>
      <c r="K21" s="152" t="e">
        <f aca="false">VLOOKUP(B21,[4]МФС!$C$1:$G$1048576,5,0)</f>
        <v>#N/A</v>
      </c>
      <c r="L21" s="152" t="e">
        <f aca="false">I21-K21</f>
        <v>#N/A</v>
      </c>
    </row>
    <row r="22" customFormat="false" ht="15" hidden="false" customHeight="false" outlineLevel="0" collapsed="false">
      <c r="A22" s="153" t="n">
        <v>1.21</v>
      </c>
      <c r="B22" s="129" t="n">
        <v>45194</v>
      </c>
      <c r="C22" s="89" t="s">
        <v>301</v>
      </c>
      <c r="D22" s="96" t="n">
        <f aca="false">F22/1.1</f>
        <v>63.71136</v>
      </c>
      <c r="E22" s="96" t="e">
        <f aca="false">G22/1.1</f>
        <v>#N/A</v>
      </c>
      <c r="F22" s="96" t="n">
        <v>70.082496</v>
      </c>
      <c r="G22" s="96" t="e">
        <f aca="false">F22*H22</f>
        <v>#N/A</v>
      </c>
      <c r="H22" s="161" t="e">
        <f aca="false">VLOOKUP(B22,'регулярный прайс'!A:E,4,0)</f>
        <v>#N/A</v>
      </c>
      <c r="I22" s="152" t="e">
        <f aca="false">VLOOKUP(B22,[2]HoReCa!$A$1:$Q$1048576,15,0)</f>
        <v>#N/A</v>
      </c>
      <c r="J22" s="65" t="e">
        <f aca="false">F24-I22</f>
        <v>#N/A</v>
      </c>
      <c r="K22" s="152" t="e">
        <f aca="false">VLOOKUP(B22,[4]МФС!$C$1:$G$1048576,5,0)</f>
        <v>#N/A</v>
      </c>
      <c r="L22" s="152" t="e">
        <f aca="false">I22-K22</f>
        <v>#N/A</v>
      </c>
    </row>
    <row r="23" customFormat="false" ht="15" hidden="false" customHeight="false" outlineLevel="0" collapsed="false">
      <c r="A23" s="153" t="n">
        <v>1.22</v>
      </c>
      <c r="B23" s="129" t="n">
        <v>47325</v>
      </c>
      <c r="C23" s="89" t="s">
        <v>201</v>
      </c>
      <c r="D23" s="96" t="n">
        <f aca="false">F23/1.1</f>
        <v>71.60832</v>
      </c>
      <c r="E23" s="96" t="e">
        <f aca="false">G23/1.1</f>
        <v>#N/A</v>
      </c>
      <c r="F23" s="96" t="n">
        <v>78.769152</v>
      </c>
      <c r="G23" s="96" t="e">
        <f aca="false">F23*H23</f>
        <v>#N/A</v>
      </c>
      <c r="H23" s="161" t="e">
        <f aca="false">VLOOKUP(B23,'регулярный прайс'!A:E,4,0)</f>
        <v>#N/A</v>
      </c>
      <c r="I23" s="152" t="e">
        <f aca="false">VLOOKUP(B23,[2]HoReCa!$A$1:$Q$1048576,15,0)</f>
        <v>#N/A</v>
      </c>
      <c r="J23" s="65" t="e">
        <f aca="false">F25-I23</f>
        <v>#N/A</v>
      </c>
      <c r="K23" s="152" t="e">
        <f aca="false">VLOOKUP(B23,[4]МФС!$C$1:$G$1048576,5,0)</f>
        <v>#N/A</v>
      </c>
      <c r="L23" s="152" t="e">
        <f aca="false">I23-K23</f>
        <v>#N/A</v>
      </c>
    </row>
    <row r="24" customFormat="false" ht="15" hidden="false" customHeight="false" outlineLevel="0" collapsed="false">
      <c r="A24" s="153" t="n">
        <v>1.23</v>
      </c>
      <c r="B24" s="129" t="n">
        <v>40932</v>
      </c>
      <c r="C24" s="89" t="s">
        <v>302</v>
      </c>
      <c r="D24" s="96" t="n">
        <f aca="false">F24/1.1</f>
        <v>132.4512</v>
      </c>
      <c r="E24" s="96" t="e">
        <f aca="false">G24/1.1</f>
        <v>#N/A</v>
      </c>
      <c r="F24" s="96" t="n">
        <v>145.69632</v>
      </c>
      <c r="G24" s="96" t="e">
        <f aca="false">F24*H24</f>
        <v>#N/A</v>
      </c>
      <c r="H24" s="161" t="e">
        <f aca="false">VLOOKUP(B24,'регулярный прайс'!A:E,4,0)</f>
        <v>#N/A</v>
      </c>
      <c r="I24" s="152" t="e">
        <f aca="false">VLOOKUP(B24,[2]HoReCa!$A$1:$Q$1048576,15,0)</f>
        <v>#N/A</v>
      </c>
      <c r="J24" s="65" t="e">
        <f aca="false">F26-I24</f>
        <v>#N/A</v>
      </c>
      <c r="K24" s="152" t="e">
        <f aca="false">VLOOKUP(B24,[4]МФС!$C$1:$G$1048576,5,0)</f>
        <v>#N/A</v>
      </c>
      <c r="L24" s="152" t="e">
        <f aca="false">I24-K24</f>
        <v>#N/A</v>
      </c>
    </row>
    <row r="25" customFormat="false" ht="15" hidden="false" customHeight="false" outlineLevel="0" collapsed="false">
      <c r="A25" s="153" t="n">
        <v>1.24</v>
      </c>
      <c r="B25" s="129" t="n">
        <v>40533</v>
      </c>
      <c r="C25" s="89" t="s">
        <v>100</v>
      </c>
      <c r="D25" s="96" t="n">
        <f aca="false">F25/1.1</f>
        <v>91.8972</v>
      </c>
      <c r="E25" s="96" t="e">
        <f aca="false">G25/1.1</f>
        <v>#N/A</v>
      </c>
      <c r="F25" s="96" t="n">
        <v>101.08692</v>
      </c>
      <c r="G25" s="96" t="e">
        <f aca="false">F25*H25</f>
        <v>#N/A</v>
      </c>
      <c r="H25" s="161" t="e">
        <f aca="false">VLOOKUP(B25,'регулярный прайс'!A:E,4,0)</f>
        <v>#N/A</v>
      </c>
      <c r="I25" s="152" t="e">
        <f aca="false">VLOOKUP(B25,[2]HoReCa!$A$1:$Q$1048576,15,0)</f>
        <v>#N/A</v>
      </c>
      <c r="J25" s="65" t="e">
        <f aca="false">F27-I25</f>
        <v>#N/A</v>
      </c>
      <c r="K25" s="152" t="e">
        <f aca="false">VLOOKUP(B25,[4]МФС!$C$1:$G$1048576,5,0)</f>
        <v>#N/A</v>
      </c>
      <c r="L25" s="152" t="e">
        <f aca="false">I25-K25</f>
        <v>#N/A</v>
      </c>
    </row>
    <row r="26" customFormat="false" ht="15" hidden="false" customHeight="false" outlineLevel="0" collapsed="false">
      <c r="A26" s="153" t="n">
        <v>1.25</v>
      </c>
      <c r="B26" s="129" t="n">
        <v>40523</v>
      </c>
      <c r="C26" s="89" t="s">
        <v>105</v>
      </c>
      <c r="D26" s="96" t="n">
        <f aca="false">F26/1.1</f>
        <v>154.24128</v>
      </c>
      <c r="E26" s="96" t="e">
        <f aca="false">G26/1.1</f>
        <v>#N/A</v>
      </c>
      <c r="F26" s="96" t="n">
        <v>169.665408</v>
      </c>
      <c r="G26" s="96" t="e">
        <f aca="false">F26*H26</f>
        <v>#N/A</v>
      </c>
      <c r="H26" s="161" t="e">
        <f aca="false">VLOOKUP(B26,'регулярный прайс'!A:E,4,0)</f>
        <v>#N/A</v>
      </c>
      <c r="I26" s="152" t="e">
        <f aca="false">VLOOKUP(B26,[2]HoReCa!$A$1:$Q$1048576,15,0)</f>
        <v>#N/A</v>
      </c>
      <c r="J26" s="65" t="e">
        <f aca="false">F28-I26</f>
        <v>#N/A</v>
      </c>
      <c r="K26" s="152" t="e">
        <f aca="false">VLOOKUP(B26,[4]МФС!$C$1:$G$1048576,5,0)</f>
        <v>#N/A</v>
      </c>
      <c r="L26" s="152" t="e">
        <f aca="false">I26-K26</f>
        <v>#N/A</v>
      </c>
    </row>
    <row r="27" customFormat="false" ht="15" hidden="false" customHeight="false" outlineLevel="0" collapsed="false">
      <c r="A27" s="153" t="n">
        <v>1.26</v>
      </c>
      <c r="B27" s="129" t="n">
        <v>48482</v>
      </c>
      <c r="C27" s="89" t="s">
        <v>203</v>
      </c>
      <c r="D27" s="96" t="n">
        <f aca="false">F27/1.1</f>
        <v>140.832</v>
      </c>
      <c r="E27" s="96" t="e">
        <f aca="false">G27/1.1</f>
        <v>#N/A</v>
      </c>
      <c r="F27" s="96" t="n">
        <v>154.9152</v>
      </c>
      <c r="G27" s="96" t="e">
        <f aca="false">F27*H27</f>
        <v>#N/A</v>
      </c>
      <c r="H27" s="161" t="e">
        <f aca="false">VLOOKUP(B27,'регулярный прайс'!A:E,4,0)</f>
        <v>#N/A</v>
      </c>
      <c r="I27" s="152" t="e">
        <f aca="false">VLOOKUP(B27,[2]HoReCa!$A$1:$Q$1048576,15,0)</f>
        <v>#N/A</v>
      </c>
      <c r="J27" s="65" t="e">
        <f aca="false">F29-I27</f>
        <v>#N/A</v>
      </c>
      <c r="K27" s="152" t="e">
        <f aca="false">VLOOKUP(B27,[4]МФС!$C$1:$G$1048576,5,0)</f>
        <v>#N/A</v>
      </c>
      <c r="L27" s="152" t="e">
        <f aca="false">I27-K27</f>
        <v>#N/A</v>
      </c>
    </row>
    <row r="28" customFormat="false" ht="15" hidden="false" customHeight="false" outlineLevel="0" collapsed="false">
      <c r="A28" s="153" t="n">
        <v>1.27</v>
      </c>
      <c r="B28" s="129" t="n">
        <v>800561</v>
      </c>
      <c r="C28" s="89" t="s">
        <v>303</v>
      </c>
      <c r="D28" s="96" t="n">
        <f aca="false">F28/1.1</f>
        <v>54.432</v>
      </c>
      <c r="E28" s="96" t="e">
        <f aca="false">G28/1.1</f>
        <v>#N/A</v>
      </c>
      <c r="F28" s="96" t="n">
        <v>59.8752</v>
      </c>
      <c r="G28" s="96" t="e">
        <f aca="false">F28*H28</f>
        <v>#N/A</v>
      </c>
      <c r="H28" s="161" t="e">
        <f aca="false">VLOOKUP(B28,'регулярный прайс'!A:E,4,0)</f>
        <v>#N/A</v>
      </c>
      <c r="I28" s="152" t="e">
        <f aca="false">VLOOKUP(B28,[2]HoReCa!$A$1:$Q$1048576,15,0)</f>
        <v>#N/A</v>
      </c>
      <c r="J28" s="65" t="e">
        <f aca="false">F30-I28</f>
        <v>#N/A</v>
      </c>
      <c r="K28" s="152" t="e">
        <f aca="false">VLOOKUP(B28,[4]МФС!$C$1:$G$1048576,5,0)</f>
        <v>#N/A</v>
      </c>
      <c r="L28" s="152" t="e">
        <f aca="false">I28-K28</f>
        <v>#N/A</v>
      </c>
    </row>
    <row r="29" customFormat="false" ht="15" hidden="false" customHeight="false" outlineLevel="0" collapsed="false">
      <c r="A29" s="153" t="n">
        <v>1.28</v>
      </c>
      <c r="B29" s="129" t="n">
        <v>800554</v>
      </c>
      <c r="C29" s="162" t="s">
        <v>304</v>
      </c>
      <c r="D29" s="163" t="n">
        <f aca="false">F29/1.1</f>
        <v>54.432</v>
      </c>
      <c r="E29" s="163" t="e">
        <f aca="false">G29/1.1</f>
        <v>#N/A</v>
      </c>
      <c r="F29" s="163" t="n">
        <v>59.8752</v>
      </c>
      <c r="G29" s="163" t="e">
        <f aca="false">F29*H29</f>
        <v>#N/A</v>
      </c>
      <c r="H29" s="164" t="e">
        <f aca="false">VLOOKUP(B29,'регулярный прайс'!A:E,4,0)</f>
        <v>#N/A</v>
      </c>
      <c r="I29" s="152" t="e">
        <f aca="false">VLOOKUP(B29,[2]HoReCa!$A$1:$Q$1048576,15,0)</f>
        <v>#N/A</v>
      </c>
      <c r="J29" s="65" t="e">
        <f aca="false">F31-I29</f>
        <v>#N/A</v>
      </c>
      <c r="K29" s="152" t="e">
        <f aca="false">VLOOKUP(B29,[4]МФС!$C$1:$G$1048576,5,0)</f>
        <v>#N/A</v>
      </c>
      <c r="L29" s="152" t="e">
        <f aca="false">I29-K29</f>
        <v>#N/A</v>
      </c>
    </row>
    <row r="30" customFormat="false" ht="15" hidden="false" customHeight="false" outlineLevel="0" collapsed="false">
      <c r="A30" s="153" t="n">
        <v>1.29</v>
      </c>
      <c r="C30" s="136" t="s">
        <v>206</v>
      </c>
      <c r="D30" s="92" t="n">
        <v>163</v>
      </c>
      <c r="E30" s="92" t="n">
        <f aca="false">D30*H30</f>
        <v>1304</v>
      </c>
      <c r="F30" s="92" t="n">
        <f aca="false">D30*1.1</f>
        <v>179.3</v>
      </c>
      <c r="G30" s="92" t="n">
        <f aca="false">F30*H30</f>
        <v>1434.4</v>
      </c>
      <c r="H30" s="165" t="n">
        <v>8</v>
      </c>
      <c r="I30" s="152" t="e">
        <f aca="false">VLOOKUP(B30,[2]HoReCa!$A$1:$Q$1048576,15,0)</f>
        <v>#N/A</v>
      </c>
      <c r="J30" s="65" t="e">
        <f aca="false">F32-I30</f>
        <v>#N/A</v>
      </c>
      <c r="K30" s="152" t="e">
        <f aca="false">VLOOKUP(B30,[4]МФС!$C$1:$G$1048576,5,0)</f>
        <v>#N/A</v>
      </c>
      <c r="L30" s="152" t="e">
        <f aca="false">I30-K30</f>
        <v>#N/A</v>
      </c>
    </row>
    <row r="31" customFormat="false" ht="15" hidden="false" customHeight="false" outlineLevel="0" collapsed="false">
      <c r="A31" s="153" t="n">
        <v>1.3</v>
      </c>
      <c r="C31" s="89" t="s">
        <v>208</v>
      </c>
      <c r="D31" s="96" t="n">
        <v>90</v>
      </c>
      <c r="E31" s="92" t="n">
        <f aca="false">D31*H31</f>
        <v>720</v>
      </c>
      <c r="F31" s="92" t="n">
        <f aca="false">D31*1.1</f>
        <v>99</v>
      </c>
      <c r="G31" s="96" t="n">
        <f aca="false">F31*H31</f>
        <v>792</v>
      </c>
      <c r="H31" s="166" t="n">
        <v>8</v>
      </c>
      <c r="I31" s="152" t="e">
        <f aca="false">VLOOKUP(B31,[2]HoReCa!$A$1:$Q$1048576,15,0)</f>
        <v>#N/A</v>
      </c>
      <c r="J31" s="65" t="e">
        <f aca="false">F33-I31</f>
        <v>#N/A</v>
      </c>
      <c r="K31" s="152" t="e">
        <f aca="false">VLOOKUP(B31,[4]МФС!$C$1:$G$1048576,5,0)</f>
        <v>#N/A</v>
      </c>
      <c r="L31" s="152" t="e">
        <f aca="false">I31-K31</f>
        <v>#N/A</v>
      </c>
    </row>
    <row r="32" customFormat="false" ht="15" hidden="false" customHeight="false" outlineLevel="0" collapsed="false">
      <c r="A32" s="153"/>
      <c r="C32" s="89" t="s">
        <v>209</v>
      </c>
      <c r="D32" s="96" t="n">
        <v>108</v>
      </c>
      <c r="E32" s="92" t="n">
        <f aca="false">D32*H32</f>
        <v>540</v>
      </c>
      <c r="F32" s="92" t="n">
        <f aca="false">D32*1.1</f>
        <v>118.8</v>
      </c>
      <c r="G32" s="96" t="n">
        <f aca="false">F32*H32</f>
        <v>594</v>
      </c>
      <c r="H32" s="166" t="n">
        <v>5</v>
      </c>
      <c r="I32" s="152" t="e">
        <f aca="false">VLOOKUP(B32,[2]HoReCa!$A$1:$Q$1048576,15,0)</f>
        <v>#N/A</v>
      </c>
      <c r="J32" s="65" t="e">
        <f aca="false">F34-I32</f>
        <v>#N/A</v>
      </c>
      <c r="K32" s="152" t="e">
        <f aca="false">VLOOKUP(B32,[4]МФС!$C$1:$G$1048576,5,0)</f>
        <v>#N/A</v>
      </c>
      <c r="L32" s="152" t="e">
        <f aca="false">I32-K32</f>
        <v>#N/A</v>
      </c>
    </row>
    <row r="33" customFormat="false" ht="15" hidden="false" customHeight="false" outlineLevel="0" collapsed="false">
      <c r="A33" s="153"/>
      <c r="C33" s="112" t="s">
        <v>210</v>
      </c>
      <c r="D33" s="167" t="n">
        <f aca="false">F33/1.1</f>
        <v>54.5454545454545</v>
      </c>
      <c r="E33" s="115" t="n">
        <f aca="false">G33/1.1</f>
        <v>872.727272727273</v>
      </c>
      <c r="F33" s="115" t="n">
        <v>60</v>
      </c>
      <c r="G33" s="115" t="n">
        <f aca="false">F33*H33</f>
        <v>960</v>
      </c>
      <c r="H33" s="168" t="n">
        <v>16</v>
      </c>
      <c r="I33" s="152" t="e">
        <f aca="false">VLOOKUP(B33,[2]HoReCa!$A$1:$Q$1048576,15,0)</f>
        <v>#N/A</v>
      </c>
      <c r="J33" s="65" t="e">
        <f aca="false">F35-I33</f>
        <v>#N/A</v>
      </c>
      <c r="K33" s="152" t="e">
        <f aca="false">VLOOKUP(B33,[4]МФС!$C$1:$G$1048576,5,0)</f>
        <v>#N/A</v>
      </c>
      <c r="L33" s="152" t="e">
        <f aca="false">I33-K33</f>
        <v>#N/A</v>
      </c>
    </row>
    <row r="34" customFormat="false" ht="15" hidden="false" customHeight="false" outlineLevel="0" collapsed="false">
      <c r="A34" s="153"/>
      <c r="C34" s="89" t="s">
        <v>212</v>
      </c>
      <c r="D34" s="169" t="n">
        <v>45</v>
      </c>
      <c r="E34" s="96" t="n">
        <f aca="false">D34*H34</f>
        <v>540</v>
      </c>
      <c r="F34" s="92" t="n">
        <f aca="false">D34*1.1</f>
        <v>49.5</v>
      </c>
      <c r="G34" s="96" t="n">
        <f aca="false">F34*H34</f>
        <v>594</v>
      </c>
      <c r="H34" s="166" t="n">
        <v>12</v>
      </c>
      <c r="I34" s="152" t="e">
        <f aca="false">VLOOKUP(B34,[2]HoReCa!$A$1:$Q$1048576,15,0)</f>
        <v>#N/A</v>
      </c>
      <c r="J34" s="65" t="e">
        <f aca="false">F36-I34</f>
        <v>#N/A</v>
      </c>
      <c r="K34" s="152" t="e">
        <f aca="false">VLOOKUP(B34,[4]МФС!$C$1:$G$1048576,5,0)</f>
        <v>#N/A</v>
      </c>
      <c r="L34" s="152" t="e">
        <f aca="false">I34-K34</f>
        <v>#N/A</v>
      </c>
    </row>
    <row r="35" customFormat="false" ht="15" hidden="false" customHeight="false" outlineLevel="0" collapsed="false">
      <c r="A35" s="153"/>
      <c r="C35" s="89" t="s">
        <v>214</v>
      </c>
      <c r="D35" s="96" t="n">
        <f aca="false">F35/1.1</f>
        <v>77.27</v>
      </c>
      <c r="E35" s="96" t="n">
        <f aca="false">G35/1.1</f>
        <v>772.7</v>
      </c>
      <c r="F35" s="96" t="n">
        <v>84.997</v>
      </c>
      <c r="G35" s="96" t="n">
        <f aca="false">F35*H35</f>
        <v>849.97</v>
      </c>
      <c r="H35" s="166" t="n">
        <v>10</v>
      </c>
      <c r="I35" s="152" t="e">
        <f aca="false">VLOOKUP(B35,[2]HoReCa!$A$1:$Q$1048576,15,0)</f>
        <v>#N/A</v>
      </c>
      <c r="J35" s="65" t="e">
        <f aca="false">F37-I35</f>
        <v>#N/A</v>
      </c>
      <c r="K35" s="152" t="e">
        <f aca="false">VLOOKUP(B35,[4]МФС!$C$1:$G$1048576,5,0)</f>
        <v>#N/A</v>
      </c>
      <c r="L35" s="152" t="e">
        <f aca="false">I35-K35</f>
        <v>#N/A</v>
      </c>
    </row>
    <row r="36" customFormat="false" ht="15" hidden="false" customHeight="false" outlineLevel="0" collapsed="false">
      <c r="A36" s="153"/>
      <c r="C36" s="137" t="s">
        <v>216</v>
      </c>
      <c r="D36" s="140" t="n">
        <f aca="false">F36/1.1</f>
        <v>78.18</v>
      </c>
      <c r="E36" s="140" t="n">
        <f aca="false">G36/1.1</f>
        <v>781.8</v>
      </c>
      <c r="F36" s="140" t="n">
        <v>85.998</v>
      </c>
      <c r="G36" s="140" t="n">
        <f aca="false">F36*H36</f>
        <v>859.98</v>
      </c>
      <c r="H36" s="170" t="n">
        <v>10</v>
      </c>
      <c r="I36" s="152" t="e">
        <f aca="false">VLOOKUP(B36,[2]HoReCa!$A$1:$Q$1048576,15,0)</f>
        <v>#N/A</v>
      </c>
      <c r="J36" s="65" t="e">
        <f aca="false">F38-I36</f>
        <v>#N/A</v>
      </c>
      <c r="K36" s="152" t="e">
        <f aca="false">VLOOKUP(B36,[4]МФС!$C$1:$G$1048576,5,0)</f>
        <v>#N/A</v>
      </c>
      <c r="L36" s="152" t="e">
        <f aca="false">I36-K36</f>
        <v>#N/A</v>
      </c>
    </row>
    <row r="37" customFormat="false" ht="15" hidden="false" customHeight="false" outlineLevel="0" collapsed="false">
      <c r="A37" s="153"/>
      <c r="C37" s="159" t="s">
        <v>225</v>
      </c>
      <c r="D37" s="159"/>
      <c r="E37" s="159"/>
      <c r="F37" s="171"/>
      <c r="G37" s="123"/>
      <c r="H37" s="172"/>
      <c r="I37" s="152" t="e">
        <f aca="false">VLOOKUP(B37,[2]HoReCa!$A$1:$Q$1048576,15,0)</f>
        <v>#N/A</v>
      </c>
      <c r="J37" s="65" t="e">
        <f aca="false">F39-I37</f>
        <v>#N/A</v>
      </c>
      <c r="K37" s="152" t="e">
        <f aca="false">VLOOKUP(B37,[4]МФС!$C$1:$G$1048576,5,0)</f>
        <v>#N/A</v>
      </c>
      <c r="L37" s="152" t="e">
        <f aca="false">I37-K37</f>
        <v>#N/A</v>
      </c>
    </row>
    <row r="38" customFormat="false" ht="15" hidden="false" customHeight="false" outlineLevel="0" collapsed="false">
      <c r="B38" s="152" t="n">
        <v>44704</v>
      </c>
      <c r="C38" s="136" t="s">
        <v>99</v>
      </c>
      <c r="D38" s="92" t="n">
        <f aca="false">F38/1.1</f>
        <v>85.34592</v>
      </c>
      <c r="E38" s="92" t="e">
        <f aca="false">G38/1.1</f>
        <v>#N/A</v>
      </c>
      <c r="F38" s="92" t="n">
        <v>93.880512</v>
      </c>
      <c r="G38" s="92" t="e">
        <f aca="false">F38*H38</f>
        <v>#N/A</v>
      </c>
      <c r="H38" s="160" t="e">
        <f aca="false">VLOOKUP(B38,'регулярный прайс'!A:E,4,0)</f>
        <v>#N/A</v>
      </c>
      <c r="I38" s="152" t="e">
        <f aca="false">VLOOKUP(B38,[2]HoReCa!$A$1:$Q$1048576,15,0)</f>
        <v>#N/A</v>
      </c>
      <c r="J38" s="65" t="e">
        <f aca="false">F40-I38</f>
        <v>#N/A</v>
      </c>
      <c r="K38" s="152" t="e">
        <f aca="false">VLOOKUP(B38,[4]МФС!$C$1:$G$1048576,5,0)</f>
        <v>#N/A</v>
      </c>
      <c r="L38" s="152" t="e">
        <f aca="false">I38-K38</f>
        <v>#N/A</v>
      </c>
    </row>
    <row r="39" customFormat="false" ht="15" hidden="false" customHeight="false" outlineLevel="0" collapsed="false">
      <c r="B39" s="152" t="n">
        <v>44701</v>
      </c>
      <c r="C39" s="89" t="s">
        <v>103</v>
      </c>
      <c r="D39" s="96" t="n">
        <f aca="false">F39/1.1</f>
        <v>105.35616</v>
      </c>
      <c r="E39" s="96" t="e">
        <f aca="false">G39/1.1</f>
        <v>#N/A</v>
      </c>
      <c r="F39" s="96" t="n">
        <v>115.891776</v>
      </c>
      <c r="G39" s="96" t="e">
        <f aca="false">F39*H39</f>
        <v>#N/A</v>
      </c>
      <c r="H39" s="161" t="e">
        <f aca="false">VLOOKUP(B39,'регулярный прайс'!A:E,4,0)</f>
        <v>#N/A</v>
      </c>
      <c r="I39" s="152" t="e">
        <f aca="false">VLOOKUP(B39,[2]HoReCa!$A$1:$Q$1048576,15,0)</f>
        <v>#N/A</v>
      </c>
      <c r="J39" s="65" t="e">
        <f aca="false">F41-I39</f>
        <v>#N/A</v>
      </c>
      <c r="K39" s="152" t="e">
        <f aca="false">VLOOKUP(B39,[4]МФС!$C$1:$G$1048576,5,0)</f>
        <v>#N/A</v>
      </c>
      <c r="L39" s="152" t="e">
        <f aca="false">I39-K39</f>
        <v>#N/A</v>
      </c>
    </row>
    <row r="40" customFormat="false" ht="15" hidden="false" customHeight="false" outlineLevel="0" collapsed="false">
      <c r="B40" s="152" t="n">
        <v>40532</v>
      </c>
      <c r="C40" s="89" t="s">
        <v>100</v>
      </c>
      <c r="D40" s="96" t="n">
        <f aca="false">F40/1.1</f>
        <v>128.33856</v>
      </c>
      <c r="E40" s="96" t="e">
        <f aca="false">G40/1.1</f>
        <v>#N/A</v>
      </c>
      <c r="F40" s="96" t="n">
        <v>141.172416</v>
      </c>
      <c r="G40" s="96" t="e">
        <f aca="false">F40*H40</f>
        <v>#N/A</v>
      </c>
      <c r="H40" s="161" t="e">
        <f aca="false">VLOOKUP(B40,'регулярный прайс'!A:E,4,0)</f>
        <v>#N/A</v>
      </c>
      <c r="I40" s="152" t="e">
        <f aca="false">VLOOKUP(B40,[2]HoReCa!$A$1:$Q$1048576,15,0)</f>
        <v>#N/A</v>
      </c>
      <c r="J40" s="65" t="e">
        <f aca="false">F42-I40</f>
        <v>#N/A</v>
      </c>
      <c r="K40" s="152" t="e">
        <f aca="false">VLOOKUP(B40,[4]МФС!$C$1:$G$1048576,5,0)</f>
        <v>#N/A</v>
      </c>
      <c r="L40" s="152" t="e">
        <f aca="false">I40-K40</f>
        <v>#N/A</v>
      </c>
    </row>
    <row r="41" customFormat="false" ht="15" hidden="false" customHeight="false" outlineLevel="0" collapsed="false">
      <c r="A41" s="173" t="n">
        <v>1</v>
      </c>
      <c r="B41" s="152" t="n">
        <v>40531</v>
      </c>
      <c r="C41" s="89" t="s">
        <v>105</v>
      </c>
      <c r="D41" s="96" t="n">
        <f aca="false">F41/1.1</f>
        <v>163.70208</v>
      </c>
      <c r="E41" s="96" t="e">
        <f aca="false">G41/1.1</f>
        <v>#N/A</v>
      </c>
      <c r="F41" s="96" t="n">
        <v>180.072288</v>
      </c>
      <c r="G41" s="96" t="e">
        <f aca="false">F41*H41</f>
        <v>#N/A</v>
      </c>
      <c r="H41" s="161" t="e">
        <f aca="false">VLOOKUP(B41,'регулярный прайс'!A:E,4,0)</f>
        <v>#N/A</v>
      </c>
      <c r="I41" s="152" t="e">
        <f aca="false">VLOOKUP(B41,[2]HoReCa!$A$1:$Q$1048576,15,0)</f>
        <v>#N/A</v>
      </c>
      <c r="J41" s="65" t="e">
        <f aca="false">F43-I41</f>
        <v>#N/A</v>
      </c>
      <c r="K41" s="152" t="e">
        <f aca="false">VLOOKUP(B41,[4]МФС!$C$1:$G$1048576,5,0)</f>
        <v>#N/A</v>
      </c>
      <c r="L41" s="152" t="e">
        <f aca="false">I41-K41</f>
        <v>#N/A</v>
      </c>
    </row>
    <row r="42" customFormat="false" ht="15" hidden="false" customHeight="false" outlineLevel="0" collapsed="false">
      <c r="A42" s="173" t="n">
        <v>1.01</v>
      </c>
      <c r="B42" s="152" t="n">
        <v>48483</v>
      </c>
      <c r="C42" s="137" t="s">
        <v>227</v>
      </c>
      <c r="D42" s="140" t="n">
        <f aca="false">F42/1.1</f>
        <v>126.144</v>
      </c>
      <c r="E42" s="140" t="e">
        <f aca="false">G42/1.1</f>
        <v>#N/A</v>
      </c>
      <c r="F42" s="140" t="n">
        <v>138.7584</v>
      </c>
      <c r="G42" s="140" t="e">
        <f aca="false">F42*H42</f>
        <v>#N/A</v>
      </c>
      <c r="H42" s="174" t="e">
        <f aca="false">VLOOKUP(B42,'регулярный прайс'!A:E,4,0)</f>
        <v>#N/A</v>
      </c>
      <c r="I42" s="152" t="e">
        <f aca="false">VLOOKUP(B42,[2]HoReCa!$A$1:$Q$1048576,15,0)</f>
        <v>#N/A</v>
      </c>
      <c r="J42" s="65" t="e">
        <f aca="false">F44-I42</f>
        <v>#N/A</v>
      </c>
      <c r="K42" s="152" t="e">
        <f aca="false">VLOOKUP(B42,[4]МФС!$C$1:$G$1048576,5,0)</f>
        <v>#N/A</v>
      </c>
      <c r="L42" s="152" t="e">
        <f aca="false">I42-K42</f>
        <v>#N/A</v>
      </c>
    </row>
    <row r="43" customFormat="false" ht="15" hidden="false" customHeight="false" outlineLevel="0" collapsed="false">
      <c r="A43" s="153" t="n">
        <v>1.02</v>
      </c>
      <c r="B43" s="129"/>
      <c r="C43" s="159" t="s">
        <v>228</v>
      </c>
      <c r="D43" s="159"/>
      <c r="E43" s="159"/>
      <c r="F43" s="171"/>
      <c r="G43" s="123"/>
      <c r="H43" s="172"/>
      <c r="I43" s="152" t="e">
        <f aca="false">VLOOKUP(B43,[2]HoReCa!$A$1:$Q$1048576,15,0)</f>
        <v>#N/A</v>
      </c>
      <c r="J43" s="65" t="e">
        <f aca="false">F45-I43</f>
        <v>#N/A</v>
      </c>
      <c r="K43" s="152" t="e">
        <f aca="false">VLOOKUP(B43,[4]МФС!$C$1:$G$1048576,5,0)</f>
        <v>#N/A</v>
      </c>
      <c r="L43" s="152" t="e">
        <f aca="false">I43-K43</f>
        <v>#N/A</v>
      </c>
    </row>
    <row r="44" customFormat="false" ht="15" hidden="false" customHeight="false" outlineLevel="0" collapsed="false">
      <c r="A44" s="153" t="n">
        <v>1.03</v>
      </c>
      <c r="B44" s="129"/>
      <c r="C44" s="136" t="s">
        <v>229</v>
      </c>
      <c r="D44" s="92" t="n">
        <f aca="false">F44/1.1</f>
        <v>3</v>
      </c>
      <c r="E44" s="92" t="n">
        <f aca="false">G44/1.1</f>
        <v>150</v>
      </c>
      <c r="F44" s="92" t="n">
        <v>3.3</v>
      </c>
      <c r="G44" s="92" t="n">
        <f aca="false">F44*H44</f>
        <v>165</v>
      </c>
      <c r="H44" s="160" t="n">
        <v>50</v>
      </c>
      <c r="I44" s="152" t="e">
        <f aca="false">VLOOKUP(B44,[2]HoReCa!$A$1:$Q$1048576,15,0)</f>
        <v>#N/A</v>
      </c>
      <c r="J44" s="65" t="e">
        <f aca="false">F46-I44</f>
        <v>#N/A</v>
      </c>
      <c r="K44" s="152" t="e">
        <f aca="false">VLOOKUP(B44,[4]МФС!$C$1:$G$1048576,5,0)</f>
        <v>#N/A</v>
      </c>
      <c r="L44" s="152" t="e">
        <f aca="false">I44-K44</f>
        <v>#N/A</v>
      </c>
    </row>
    <row r="45" customFormat="false" ht="15" hidden="false" customHeight="false" outlineLevel="0" collapsed="false">
      <c r="A45" s="153" t="n">
        <v>1.04</v>
      </c>
      <c r="B45" s="129"/>
      <c r="C45" s="89" t="s">
        <v>232</v>
      </c>
      <c r="D45" s="96" t="n">
        <f aca="false">F45/1.1</f>
        <v>3.31818181818182</v>
      </c>
      <c r="E45" s="96" t="n">
        <f aca="false">G45/1.1</f>
        <v>165.909090909091</v>
      </c>
      <c r="F45" s="96" t="n">
        <v>3.65</v>
      </c>
      <c r="G45" s="96" t="n">
        <f aca="false">F45*H45</f>
        <v>182.5</v>
      </c>
      <c r="H45" s="161" t="n">
        <v>50</v>
      </c>
      <c r="I45" s="152" t="e">
        <f aca="false">VLOOKUP(B45,[2]HoReCa!$A$1:$Q$1048576,15,0)</f>
        <v>#N/A</v>
      </c>
      <c r="J45" s="65" t="e">
        <f aca="false">F47-I45</f>
        <v>#N/A</v>
      </c>
      <c r="K45" s="152" t="e">
        <f aca="false">VLOOKUP(B45,[4]МФС!$C$1:$G$1048576,5,0)</f>
        <v>#N/A</v>
      </c>
      <c r="L45" s="152" t="e">
        <f aca="false">I45-K45</f>
        <v>#N/A</v>
      </c>
    </row>
    <row r="46" customFormat="false" ht="15" hidden="false" customHeight="false" outlineLevel="0" collapsed="false">
      <c r="A46" s="153" t="n">
        <v>1.05</v>
      </c>
      <c r="B46" s="129"/>
      <c r="C46" s="89" t="s">
        <v>234</v>
      </c>
      <c r="D46" s="96" t="n">
        <f aca="false">F46/1.1</f>
        <v>3.63636363636364</v>
      </c>
      <c r="E46" s="96" t="n">
        <f aca="false">G46/1.1</f>
        <v>181.818181818182</v>
      </c>
      <c r="F46" s="96" t="n">
        <v>4</v>
      </c>
      <c r="G46" s="96" t="n">
        <f aca="false">F46*H46</f>
        <v>200</v>
      </c>
      <c r="H46" s="161" t="n">
        <v>50</v>
      </c>
      <c r="I46" s="152" t="e">
        <f aca="false">VLOOKUP(B46,[2]HoReCa!$A$1:$Q$1048576,15,0)</f>
        <v>#N/A</v>
      </c>
      <c r="J46" s="65" t="e">
        <f aca="false">F48-I46</f>
        <v>#N/A</v>
      </c>
      <c r="K46" s="152" t="e">
        <f aca="false">VLOOKUP(B46,[4]МФС!$C$1:$G$1048576,5,0)</f>
        <v>#N/A</v>
      </c>
      <c r="L46" s="152" t="e">
        <f aca="false">I46-K46</f>
        <v>#N/A</v>
      </c>
    </row>
    <row r="47" customFormat="false" ht="15" hidden="false" customHeight="false" outlineLevel="0" collapsed="false">
      <c r="A47" s="153" t="n">
        <v>1.06</v>
      </c>
      <c r="B47" s="129"/>
      <c r="C47" s="137" t="s">
        <v>236</v>
      </c>
      <c r="D47" s="140" t="n">
        <f aca="false">F47/1.1</f>
        <v>12.7272727272727</v>
      </c>
      <c r="E47" s="140" t="n">
        <f aca="false">G47/1.1</f>
        <v>127.272727272727</v>
      </c>
      <c r="F47" s="140" t="n">
        <v>14</v>
      </c>
      <c r="G47" s="140" t="n">
        <f aca="false">F47*H47</f>
        <v>140</v>
      </c>
      <c r="H47" s="174" t="n">
        <v>10</v>
      </c>
      <c r="I47" s="152" t="e">
        <f aca="false">VLOOKUP(B47,[2]HoReCa!$A$1:$Q$1048576,15,0)</f>
        <v>#N/A</v>
      </c>
      <c r="J47" s="65" t="e">
        <f aca="false">F49-I47</f>
        <v>#N/A</v>
      </c>
      <c r="K47" s="152" t="e">
        <f aca="false">VLOOKUP(B47,[4]МФС!$C$1:$G$1048576,5,0)</f>
        <v>#N/A</v>
      </c>
      <c r="L47" s="152" t="e">
        <f aca="false">I47-K47</f>
        <v>#N/A</v>
      </c>
    </row>
    <row r="48" customFormat="false" ht="15" hidden="false" customHeight="false" outlineLevel="0" collapsed="false">
      <c r="A48" s="153" t="n">
        <v>1.07</v>
      </c>
      <c r="B48" s="129"/>
      <c r="C48" s="175" t="s">
        <v>238</v>
      </c>
      <c r="D48" s="175"/>
      <c r="E48" s="175"/>
      <c r="F48" s="171"/>
      <c r="G48" s="123"/>
      <c r="H48" s="172"/>
      <c r="I48" s="152" t="e">
        <f aca="false">VLOOKUP(B48,[2]HoReCa!$A$1:$Q$1048576,15,0)</f>
        <v>#N/A</v>
      </c>
      <c r="J48" s="65" t="e">
        <f aca="false">F50-I48</f>
        <v>#N/A</v>
      </c>
      <c r="K48" s="152" t="e">
        <f aca="false">VLOOKUP(B48,[4]МФС!$C$1:$G$1048576,5,0)</f>
        <v>#N/A</v>
      </c>
      <c r="L48" s="152" t="e">
        <f aca="false">I48-K48</f>
        <v>#N/A</v>
      </c>
    </row>
    <row r="49" customFormat="false" ht="15" hidden="false" customHeight="false" outlineLevel="0" collapsed="false">
      <c r="A49" s="153" t="n">
        <v>1.08</v>
      </c>
      <c r="B49" s="129" t="n">
        <v>44071</v>
      </c>
      <c r="C49" s="136" t="s">
        <v>239</v>
      </c>
      <c r="D49" s="92" t="n">
        <f aca="false">F49/1.1</f>
        <v>92.6748</v>
      </c>
      <c r="E49" s="92" t="e">
        <f aca="false">G49/1.1</f>
        <v>#N/A</v>
      </c>
      <c r="F49" s="92" t="n">
        <v>101.94228</v>
      </c>
      <c r="G49" s="92" t="e">
        <f aca="false">F49*H49</f>
        <v>#N/A</v>
      </c>
      <c r="H49" s="160" t="e">
        <f aca="false">VLOOKUP(B49,'регулярный прайс'!A:E,4,0)</f>
        <v>#N/A</v>
      </c>
      <c r="I49" s="152" t="e">
        <f aca="false">VLOOKUP(B49,[2]HoReCa!$A$1:$Q$1048576,15,0)</f>
        <v>#N/A</v>
      </c>
      <c r="J49" s="65" t="e">
        <f aca="false">F51-I49</f>
        <v>#N/A</v>
      </c>
      <c r="K49" s="152" t="e">
        <f aca="false">VLOOKUP(B49,[4]МФС!$C$1:$G$1048576,5,0)</f>
        <v>#N/A</v>
      </c>
      <c r="L49" s="152" t="e">
        <f aca="false">I49-K49</f>
        <v>#N/A</v>
      </c>
    </row>
    <row r="50" customFormat="false" ht="15" hidden="false" customHeight="false" outlineLevel="0" collapsed="false">
      <c r="A50" s="153" t="n">
        <v>1.09</v>
      </c>
      <c r="B50" s="129" t="n">
        <v>44072</v>
      </c>
      <c r="C50" s="89" t="s">
        <v>241</v>
      </c>
      <c r="D50" s="96" t="n">
        <f aca="false">F50/1.1</f>
        <v>105.90912</v>
      </c>
      <c r="E50" s="96" t="e">
        <f aca="false">G50/1.1</f>
        <v>#N/A</v>
      </c>
      <c r="F50" s="96" t="n">
        <v>116.500032</v>
      </c>
      <c r="G50" s="96" t="e">
        <f aca="false">F50*H50</f>
        <v>#N/A</v>
      </c>
      <c r="H50" s="161" t="e">
        <f aca="false">VLOOKUP(B50,'регулярный прайс'!A:E,4,0)</f>
        <v>#N/A</v>
      </c>
      <c r="I50" s="152" t="e">
        <f aca="false">VLOOKUP(B50,[2]HoReCa!$A$1:$Q$1048576,15,0)</f>
        <v>#N/A</v>
      </c>
      <c r="J50" s="65" t="e">
        <f aca="false">F52-I50</f>
        <v>#N/A</v>
      </c>
      <c r="K50" s="152" t="e">
        <f aca="false">VLOOKUP(B50,[4]МФС!$C$1:$G$1048576,5,0)</f>
        <v>#N/A</v>
      </c>
      <c r="L50" s="152" t="e">
        <f aca="false">I50-K50</f>
        <v>#N/A</v>
      </c>
    </row>
    <row r="51" customFormat="false" ht="15" hidden="false" customHeight="false" outlineLevel="0" collapsed="false">
      <c r="A51" s="153" t="n">
        <v>1.1</v>
      </c>
      <c r="B51" s="129" t="n">
        <v>44082</v>
      </c>
      <c r="C51" s="89" t="s">
        <v>242</v>
      </c>
      <c r="D51" s="96" t="n">
        <f aca="false">F51/1.1</f>
        <v>105.90912</v>
      </c>
      <c r="E51" s="96" t="e">
        <f aca="false">G51/1.1</f>
        <v>#N/A</v>
      </c>
      <c r="F51" s="96" t="n">
        <v>116.500032</v>
      </c>
      <c r="G51" s="96" t="e">
        <f aca="false">F51*H51</f>
        <v>#N/A</v>
      </c>
      <c r="H51" s="161" t="e">
        <f aca="false">VLOOKUP(B51,'регулярный прайс'!A:E,4,0)</f>
        <v>#N/A</v>
      </c>
      <c r="I51" s="152" t="e">
        <f aca="false">VLOOKUP(B51,[2]HoReCa!$A$1:$Q$1048576,15,0)</f>
        <v>#N/A</v>
      </c>
      <c r="J51" s="65" t="e">
        <f aca="false">F53-I51</f>
        <v>#N/A</v>
      </c>
      <c r="K51" s="152" t="e">
        <f aca="false">VLOOKUP(B51,[4]МФС!$C$1:$G$1048576,5,0)</f>
        <v>#N/A</v>
      </c>
      <c r="L51" s="152" t="e">
        <f aca="false">I51-K51</f>
        <v>#N/A</v>
      </c>
    </row>
    <row r="52" customFormat="false" ht="15" hidden="false" customHeight="false" outlineLevel="0" collapsed="false">
      <c r="A52" s="153" t="n">
        <v>1.11</v>
      </c>
      <c r="B52" s="129" t="n">
        <v>30160</v>
      </c>
      <c r="C52" s="176" t="s">
        <v>243</v>
      </c>
      <c r="D52" s="96" t="n">
        <f aca="false">F52/1.1</f>
        <v>882.36</v>
      </c>
      <c r="E52" s="96" t="e">
        <f aca="false">G52/1.1</f>
        <v>#N/A</v>
      </c>
      <c r="F52" s="96" t="n">
        <v>970.596</v>
      </c>
      <c r="G52" s="96" t="e">
        <f aca="false">F52*H52</f>
        <v>#N/A</v>
      </c>
      <c r="H52" s="161" t="e">
        <f aca="false">VLOOKUP(B52,'регулярный прайс'!A:E,4,0)</f>
        <v>#N/A</v>
      </c>
      <c r="I52" s="152" t="e">
        <f aca="false">VLOOKUP(B52,[2]HoReCa!$A$1:$Q$1048576,15,0)</f>
        <v>#N/A</v>
      </c>
      <c r="J52" s="65" t="e">
        <f aca="false">F54-I52</f>
        <v>#N/A</v>
      </c>
      <c r="K52" s="152" t="e">
        <f aca="false">VLOOKUP(B52,[4]МФС!$C$1:$G$1048576,5,0)</f>
        <v>#N/A</v>
      </c>
      <c r="L52" s="152" t="e">
        <f aca="false">I52-K52</f>
        <v>#N/A</v>
      </c>
    </row>
    <row r="53" customFormat="false" ht="15" hidden="false" customHeight="false" outlineLevel="0" collapsed="false">
      <c r="A53" s="153" t="n">
        <v>1.12</v>
      </c>
      <c r="B53" s="129"/>
      <c r="C53" s="176" t="s">
        <v>247</v>
      </c>
      <c r="D53" s="96" t="n">
        <f aca="false">F53/1.2</f>
        <v>515.833333333333</v>
      </c>
      <c r="E53" s="96" t="n">
        <f aca="false">G53/1.2</f>
        <v>515.833333333333</v>
      </c>
      <c r="F53" s="96" t="n">
        <v>619</v>
      </c>
      <c r="G53" s="96" t="n">
        <f aca="false">F53*H53</f>
        <v>619</v>
      </c>
      <c r="H53" s="161" t="n">
        <v>1</v>
      </c>
      <c r="J53" s="65"/>
      <c r="L53" s="152" t="n">
        <f aca="false">I53-K53</f>
        <v>0</v>
      </c>
    </row>
    <row r="54" customFormat="false" ht="15" hidden="false" customHeight="false" outlineLevel="0" collapsed="false">
      <c r="A54" s="153" t="n">
        <v>1.13</v>
      </c>
      <c r="B54" s="129"/>
      <c r="C54" s="177" t="s">
        <v>249</v>
      </c>
      <c r="D54" s="140" t="n">
        <f aca="false">F54/1.2</f>
        <v>20.8333333333333</v>
      </c>
      <c r="E54" s="140" t="n">
        <f aca="false">G54/1.2</f>
        <v>833.333333333333</v>
      </c>
      <c r="F54" s="140" t="n">
        <v>25</v>
      </c>
      <c r="G54" s="140" t="n">
        <f aca="false">F54*H54</f>
        <v>1000</v>
      </c>
      <c r="H54" s="174" t="n">
        <v>40</v>
      </c>
      <c r="J54" s="65"/>
      <c r="L54" s="152" t="n">
        <f aca="false">I54-K54</f>
        <v>0</v>
      </c>
    </row>
    <row r="55" customFormat="false" ht="15" hidden="false" customHeight="false" outlineLevel="0" collapsed="false">
      <c r="A55" s="153" t="n">
        <v>1.14</v>
      </c>
      <c r="J55" s="65"/>
      <c r="L55" s="152" t="n">
        <f aca="false">I55-K55</f>
        <v>0</v>
      </c>
    </row>
    <row r="56" customFormat="false" ht="15" hidden="false" customHeight="false" outlineLevel="0" collapsed="false">
      <c r="A56" s="153" t="n">
        <v>1.15</v>
      </c>
      <c r="J56" s="65"/>
      <c r="L56" s="152" t="n">
        <f aca="false">I56-K56</f>
        <v>0</v>
      </c>
    </row>
    <row r="57" customFormat="false" ht="15" hidden="false" customHeight="false" outlineLevel="0" collapsed="false">
      <c r="A57" s="153" t="n">
        <v>1.16</v>
      </c>
      <c r="J57" s="65"/>
      <c r="L57" s="152" t="n">
        <f aca="false">I57-K57</f>
        <v>0</v>
      </c>
    </row>
    <row r="58" customFormat="false" ht="15" hidden="false" customHeight="false" outlineLevel="0" collapsed="false">
      <c r="A58" s="153" t="n">
        <v>1.17</v>
      </c>
      <c r="J58" s="65"/>
      <c r="L58" s="152" t="n">
        <f aca="false">I58-K58</f>
        <v>0</v>
      </c>
    </row>
    <row r="59" customFormat="false" ht="15" hidden="false" customHeight="false" outlineLevel="0" collapsed="false">
      <c r="A59" s="153" t="n">
        <v>1.18</v>
      </c>
      <c r="J59" s="65"/>
      <c r="L59" s="152" t="n">
        <f aca="false">I59-K59</f>
        <v>0</v>
      </c>
    </row>
    <row r="60" customFormat="false" ht="15" hidden="false" customHeight="false" outlineLevel="0" collapsed="false">
      <c r="A60" s="153" t="n">
        <v>1.19</v>
      </c>
      <c r="J60" s="65"/>
      <c r="L60" s="152" t="n">
        <f aca="false">I60-K60</f>
        <v>0</v>
      </c>
    </row>
    <row r="61" customFormat="false" ht="15" hidden="false" customHeight="false" outlineLevel="0" collapsed="false">
      <c r="A61" s="153" t="n">
        <v>1.2</v>
      </c>
      <c r="J61" s="65"/>
      <c r="L61" s="152" t="n">
        <f aca="false">I61-K61</f>
        <v>0</v>
      </c>
    </row>
    <row r="62" customFormat="false" ht="15" hidden="false" customHeight="false" outlineLevel="0" collapsed="false">
      <c r="A62" s="153" t="n">
        <v>1.21</v>
      </c>
      <c r="J62" s="65"/>
      <c r="L62" s="152" t="n">
        <f aca="false">I62-K62</f>
        <v>0</v>
      </c>
    </row>
    <row r="63" customFormat="false" ht="15" hidden="false" customHeight="false" outlineLevel="0" collapsed="false">
      <c r="A63" s="153" t="n">
        <v>1.22</v>
      </c>
      <c r="J63" s="65"/>
      <c r="L63" s="152" t="n">
        <f aca="false">I63-K63</f>
        <v>0</v>
      </c>
    </row>
    <row r="64" customFormat="false" ht="15" hidden="false" customHeight="false" outlineLevel="0" collapsed="false">
      <c r="A64" s="153" t="n">
        <v>1.23</v>
      </c>
      <c r="J64" s="65"/>
      <c r="L64" s="152" t="n">
        <f aca="false">I64-K64</f>
        <v>0</v>
      </c>
    </row>
    <row r="65" customFormat="false" ht="15" hidden="false" customHeight="false" outlineLevel="0" collapsed="false">
      <c r="A65" s="153" t="n">
        <v>1.24</v>
      </c>
      <c r="J65" s="65"/>
      <c r="L65" s="152" t="n">
        <f aca="false">I65-K65</f>
        <v>0</v>
      </c>
    </row>
    <row r="66" customFormat="false" ht="15" hidden="false" customHeight="false" outlineLevel="0" collapsed="false">
      <c r="A66" s="153" t="n">
        <v>1.25</v>
      </c>
      <c r="J66" s="65"/>
      <c r="L66" s="152" t="n">
        <f aca="false">I66-K66</f>
        <v>0</v>
      </c>
    </row>
    <row r="67" customFormat="false" ht="15" hidden="false" customHeight="false" outlineLevel="0" collapsed="false">
      <c r="A67" s="153" t="n">
        <v>1.26</v>
      </c>
      <c r="J67" s="65"/>
      <c r="L67" s="152" t="n">
        <f aca="false">I67-K67</f>
        <v>0</v>
      </c>
    </row>
    <row r="68" customFormat="false" ht="15" hidden="false" customHeight="false" outlineLevel="0" collapsed="false">
      <c r="A68" s="153" t="n">
        <v>1.27</v>
      </c>
      <c r="J68" s="65"/>
      <c r="L68" s="152" t="n">
        <f aca="false">I68-K68</f>
        <v>0</v>
      </c>
    </row>
    <row r="69" customFormat="false" ht="15" hidden="false" customHeight="false" outlineLevel="0" collapsed="false">
      <c r="A69" s="153" t="n">
        <v>1.28</v>
      </c>
      <c r="J69" s="65"/>
      <c r="L69" s="152" t="n">
        <f aca="false">I69-K69</f>
        <v>0</v>
      </c>
    </row>
    <row r="70" customFormat="false" ht="15" hidden="false" customHeight="false" outlineLevel="0" collapsed="false">
      <c r="A70" s="153" t="n">
        <v>1.29</v>
      </c>
      <c r="J70" s="65"/>
      <c r="L70" s="152" t="n">
        <f aca="false">I70-K70</f>
        <v>0</v>
      </c>
    </row>
    <row r="71" customFormat="false" ht="15" hidden="false" customHeight="false" outlineLevel="0" collapsed="false">
      <c r="A71" s="153" t="n">
        <v>1.3</v>
      </c>
      <c r="J71" s="65"/>
      <c r="L71" s="152" t="n">
        <f aca="false">I71-K71</f>
        <v>0</v>
      </c>
    </row>
    <row r="72" customFormat="false" ht="15" hidden="false" customHeight="false" outlineLevel="0" collapsed="false">
      <c r="A72" s="153" t="n">
        <v>1.31</v>
      </c>
      <c r="J72" s="65"/>
      <c r="L72" s="152" t="n">
        <f aca="false">I72-K72</f>
        <v>0</v>
      </c>
    </row>
    <row r="73" customFormat="false" ht="15" hidden="false" customHeight="false" outlineLevel="0" collapsed="false">
      <c r="A73" s="153" t="n">
        <v>1.32</v>
      </c>
      <c r="J73" s="65"/>
      <c r="L73" s="152" t="n">
        <f aca="false">I73-K73</f>
        <v>0</v>
      </c>
    </row>
    <row r="74" customFormat="false" ht="15" hidden="false" customHeight="false" outlineLevel="0" collapsed="false">
      <c r="A74" s="153" t="n">
        <v>1.33</v>
      </c>
      <c r="I74" s="152" t="e">
        <f aca="false">VLOOKUP(B76,[2]HoReCa!$A$1:$Q$1048576,15,0)</f>
        <v>#N/A</v>
      </c>
      <c r="J74" s="65" t="e">
        <f aca="false">F76-I74</f>
        <v>#N/A</v>
      </c>
      <c r="K74" s="152" t="e">
        <f aca="false">VLOOKUP(B76,[4]МФС!$C$1:$G$1048576,5,0)</f>
        <v>#N/A</v>
      </c>
      <c r="L74" s="152" t="e">
        <f aca="false">I74-K74</f>
        <v>#N/A</v>
      </c>
    </row>
    <row r="75" customFormat="false" ht="15" hidden="false" customHeight="false" outlineLevel="0" collapsed="false">
      <c r="A75" s="153" t="n">
        <v>1.34</v>
      </c>
      <c r="I75" s="152" t="e">
        <f aca="false">VLOOKUP(B77,[2]HoReCa!$A$1:$Q$1048576,15,0)</f>
        <v>#N/A</v>
      </c>
      <c r="J75" s="65" t="e">
        <f aca="false">F77-I75</f>
        <v>#N/A</v>
      </c>
      <c r="K75" s="152" t="e">
        <f aca="false">VLOOKUP(B77,[4]МФС!$C$1:$G$1048576,5,0)</f>
        <v>#N/A</v>
      </c>
      <c r="L75" s="152" t="e">
        <f aca="false">I75-K75</f>
        <v>#N/A</v>
      </c>
    </row>
    <row r="76" customFormat="false" ht="15" hidden="false" customHeight="false" outlineLevel="0" collapsed="false">
      <c r="A76" s="153" t="n">
        <v>1.35</v>
      </c>
      <c r="I76" s="152" t="e">
        <f aca="false">VLOOKUP(B78,[2]HoReCa!$A$1:$Q$1048576,15,0)</f>
        <v>#N/A</v>
      </c>
      <c r="J76" s="65" t="e">
        <f aca="false">F78-I76</f>
        <v>#N/A</v>
      </c>
      <c r="K76" s="152" t="e">
        <f aca="false">VLOOKUP(B78,[4]МФС!$C$1:$G$1048576,5,0)</f>
        <v>#N/A</v>
      </c>
      <c r="L76" s="152" t="e">
        <f aca="false">I76-K76</f>
        <v>#N/A</v>
      </c>
    </row>
    <row r="77" customFormat="false" ht="15" hidden="false" customHeight="false" outlineLevel="0" collapsed="false">
      <c r="A77" s="153" t="n">
        <v>1.36</v>
      </c>
      <c r="I77" s="152" t="e">
        <f aca="false">VLOOKUP(B79,[2]HoReCa!$A$1:$Q$1048576,15,0)</f>
        <v>#N/A</v>
      </c>
      <c r="J77" s="65" t="e">
        <f aca="false">F79-I77</f>
        <v>#N/A</v>
      </c>
      <c r="K77" s="152" t="e">
        <f aca="false">VLOOKUP(B79,[4]МФС!$C$1:$G$1048576,5,0)</f>
        <v>#N/A</v>
      </c>
      <c r="L77" s="152" t="e">
        <f aca="false">I77-K77</f>
        <v>#N/A</v>
      </c>
    </row>
    <row r="78" customFormat="false" ht="15" hidden="false" customHeight="false" outlineLevel="0" collapsed="false">
      <c r="A78" s="153" t="n">
        <v>1.37</v>
      </c>
      <c r="I78" s="152" t="e">
        <f aca="false">VLOOKUP(B80,[2]HoReCa!$A$1:$Q$1048576,15,0)</f>
        <v>#N/A</v>
      </c>
      <c r="J78" s="65" t="e">
        <f aca="false">F80-I78</f>
        <v>#N/A</v>
      </c>
      <c r="K78" s="152" t="e">
        <f aca="false">VLOOKUP(B80,[4]МФС!$C$1:$G$1048576,5,0)</f>
        <v>#N/A</v>
      </c>
      <c r="L78" s="152" t="e">
        <f aca="false">I78-K78</f>
        <v>#N/A</v>
      </c>
    </row>
    <row r="79" customFormat="false" ht="15" hidden="false" customHeight="false" outlineLevel="0" collapsed="false">
      <c r="A79" s="153" t="n">
        <v>1.38</v>
      </c>
      <c r="I79" s="152" t="e">
        <f aca="false">VLOOKUP(B81,[2]HoReCa!$A$1:$Q$1048576,15,0)</f>
        <v>#N/A</v>
      </c>
      <c r="J79" s="65" t="e">
        <f aca="false">F81-I79</f>
        <v>#N/A</v>
      </c>
      <c r="K79" s="152" t="e">
        <f aca="false">VLOOKUP(B81,[4]МФС!$C$1:$G$1048576,5,0)</f>
        <v>#N/A</v>
      </c>
      <c r="L79" s="152" t="e">
        <f aca="false">I79-K79</f>
        <v>#N/A</v>
      </c>
    </row>
    <row r="80" customFormat="false" ht="15" hidden="false" customHeight="false" outlineLevel="0" collapsed="false">
      <c r="A80" s="153" t="n">
        <v>1.39</v>
      </c>
      <c r="I80" s="152" t="e">
        <f aca="false">VLOOKUP(B82,[2]HoReCa!$A$1:$Q$1048576,15,0)</f>
        <v>#N/A</v>
      </c>
      <c r="J80" s="65" t="e">
        <f aca="false">F82-I80</f>
        <v>#N/A</v>
      </c>
      <c r="K80" s="152" t="e">
        <f aca="false">VLOOKUP(B82,[4]МФС!$C$1:$G$1048576,5,0)</f>
        <v>#N/A</v>
      </c>
      <c r="L80" s="152" t="e">
        <f aca="false">I80-K80</f>
        <v>#N/A</v>
      </c>
    </row>
    <row r="81" customFormat="false" ht="15" hidden="false" customHeight="false" outlineLevel="0" collapsed="false">
      <c r="A81" s="153" t="n">
        <v>1.4</v>
      </c>
      <c r="I81" s="152" t="e">
        <f aca="false">VLOOKUP(B83,[2]HoReCa!$A$1:$Q$1048576,15,0)</f>
        <v>#N/A</v>
      </c>
      <c r="J81" s="65" t="e">
        <f aca="false">F83-I81</f>
        <v>#N/A</v>
      </c>
      <c r="K81" s="152" t="e">
        <f aca="false">VLOOKUP(B83,[4]МФС!$C$1:$G$1048576,5,0)</f>
        <v>#N/A</v>
      </c>
      <c r="L81" s="152" t="e">
        <f aca="false">I81-K81</f>
        <v>#N/A</v>
      </c>
    </row>
    <row r="82" customFormat="false" ht="15" hidden="false" customHeight="false" outlineLevel="0" collapsed="false">
      <c r="A82" s="153" t="n">
        <v>1.41</v>
      </c>
      <c r="I82" s="152" t="e">
        <f aca="false">VLOOKUP(B84,[2]HoReCa!$A$1:$Q$1048576,15,0)</f>
        <v>#N/A</v>
      </c>
      <c r="J82" s="65" t="e">
        <f aca="false">F84-I82</f>
        <v>#N/A</v>
      </c>
      <c r="K82" s="152" t="e">
        <f aca="false">VLOOKUP(B84,[4]МФС!$C$1:$G$1048576,5,0)</f>
        <v>#N/A</v>
      </c>
      <c r="L82" s="152" t="e">
        <f aca="false">I82-K82</f>
        <v>#N/A</v>
      </c>
    </row>
    <row r="83" customFormat="false" ht="15" hidden="false" customHeight="false" outlineLevel="0" collapsed="false">
      <c r="A83" s="153" t="n">
        <v>1.42</v>
      </c>
      <c r="I83" s="152" t="e">
        <f aca="false">VLOOKUP(B85,[2]HoReCa!$A$1:$Q$1048576,15,0)</f>
        <v>#N/A</v>
      </c>
      <c r="J83" s="65" t="e">
        <f aca="false">F85-I83</f>
        <v>#N/A</v>
      </c>
      <c r="K83" s="152" t="e">
        <f aca="false">VLOOKUP(B85,[4]МФС!$C$1:$G$1048576,5,0)</f>
        <v>#N/A</v>
      </c>
      <c r="L83" s="152" t="e">
        <f aca="false">I83-K83</f>
        <v>#N/A</v>
      </c>
    </row>
    <row r="84" customFormat="false" ht="15" hidden="false" customHeight="false" outlineLevel="0" collapsed="false">
      <c r="A84" s="153" t="n">
        <v>1.43</v>
      </c>
      <c r="I84" s="152" t="e">
        <f aca="false">VLOOKUP(B86,[2]HoReCa!$A$1:$Q$1048576,15,0)</f>
        <v>#N/A</v>
      </c>
      <c r="J84" s="65" t="e">
        <f aca="false">F86-I84</f>
        <v>#N/A</v>
      </c>
      <c r="K84" s="152" t="e">
        <f aca="false">VLOOKUP(B86,[4]МФС!$C$1:$G$1048576,5,0)</f>
        <v>#N/A</v>
      </c>
      <c r="L84" s="152" t="e">
        <f aca="false">I84-K84</f>
        <v>#N/A</v>
      </c>
    </row>
    <row r="85" customFormat="false" ht="15" hidden="false" customHeight="false" outlineLevel="0" collapsed="false">
      <c r="A85" s="153" t="n">
        <v>1.44</v>
      </c>
      <c r="I85" s="152" t="e">
        <f aca="false">VLOOKUP(B87,[2]HoReCa!$A$1:$Q$1048576,15,0)</f>
        <v>#N/A</v>
      </c>
      <c r="J85" s="65" t="e">
        <f aca="false">F87-I85</f>
        <v>#N/A</v>
      </c>
      <c r="K85" s="152" t="e">
        <f aca="false">VLOOKUP(B87,[4]МФС!$C$1:$G$1048576,5,0)</f>
        <v>#N/A</v>
      </c>
      <c r="L85" s="152" t="e">
        <f aca="false">I85-K85</f>
        <v>#N/A</v>
      </c>
    </row>
    <row r="86" customFormat="false" ht="15" hidden="false" customHeight="false" outlineLevel="0" collapsed="false">
      <c r="A86" s="153" t="n">
        <v>1.45</v>
      </c>
      <c r="I86" s="152" t="e">
        <f aca="false">VLOOKUP(B88,[2]HoReCa!$A$1:$Q$1048576,15,0)</f>
        <v>#N/A</v>
      </c>
      <c r="J86" s="65" t="e">
        <f aca="false">F88-I86</f>
        <v>#N/A</v>
      </c>
      <c r="K86" s="152" t="e">
        <f aca="false">VLOOKUP(B88,[4]МФС!$C$1:$G$1048576,5,0)</f>
        <v>#N/A</v>
      </c>
      <c r="L86" s="152" t="e">
        <f aca="false">I86-K86</f>
        <v>#N/A</v>
      </c>
    </row>
    <row r="87" customFormat="false" ht="15" hidden="false" customHeight="false" outlineLevel="0" collapsed="false">
      <c r="A87" s="153" t="n">
        <v>1.46</v>
      </c>
      <c r="I87" s="152" t="e">
        <f aca="false">VLOOKUP(B89,[2]HoReCa!$A$1:$Q$1048576,15,0)</f>
        <v>#N/A</v>
      </c>
      <c r="J87" s="65" t="e">
        <f aca="false">F89-I87</f>
        <v>#N/A</v>
      </c>
      <c r="K87" s="152" t="e">
        <f aca="false">VLOOKUP(B89,[4]МФС!$C$1:$G$1048576,5,0)</f>
        <v>#N/A</v>
      </c>
      <c r="L87" s="152" t="e">
        <f aca="false">I87-K87</f>
        <v>#N/A</v>
      </c>
    </row>
    <row r="88" customFormat="false" ht="15" hidden="false" customHeight="false" outlineLevel="0" collapsed="false">
      <c r="A88" s="153" t="n">
        <v>1.47</v>
      </c>
      <c r="I88" s="152" t="e">
        <f aca="false">VLOOKUP(B90,[2]HoReCa!$A$1:$Q$1048576,15,0)</f>
        <v>#N/A</v>
      </c>
      <c r="J88" s="65" t="e">
        <f aca="false">F90-I88</f>
        <v>#N/A</v>
      </c>
      <c r="K88" s="152" t="e">
        <f aca="false">VLOOKUP(B90,[4]МФС!$C$1:$G$1048576,5,0)</f>
        <v>#N/A</v>
      </c>
      <c r="L88" s="152" t="e">
        <f aca="false">I88-K88</f>
        <v>#N/A</v>
      </c>
    </row>
    <row r="89" customFormat="false" ht="15" hidden="false" customHeight="false" outlineLevel="0" collapsed="false">
      <c r="A89" s="153" t="n">
        <v>1.48</v>
      </c>
      <c r="I89" s="152" t="e">
        <f aca="false">VLOOKUP(B91,[2]HoReCa!$A$1:$Q$1048576,15,0)</f>
        <v>#N/A</v>
      </c>
      <c r="J89" s="65" t="e">
        <f aca="false">F91-I89</f>
        <v>#N/A</v>
      </c>
      <c r="K89" s="152" t="e">
        <f aca="false">VLOOKUP(B91,[4]МФС!$C$1:$G$1048576,5,0)</f>
        <v>#N/A</v>
      </c>
      <c r="L89" s="152" t="e">
        <f aca="false">I89-K89</f>
        <v>#N/A</v>
      </c>
    </row>
    <row r="90" customFormat="false" ht="15" hidden="false" customHeight="false" outlineLevel="0" collapsed="false">
      <c r="A90" s="153" t="n">
        <v>1.49</v>
      </c>
      <c r="I90" s="152" t="e">
        <f aca="false">VLOOKUP(B92,[2]HoReCa!$A$1:$Q$1048576,15,0)</f>
        <v>#N/A</v>
      </c>
      <c r="J90" s="65" t="e">
        <f aca="false">F92-I90</f>
        <v>#N/A</v>
      </c>
      <c r="K90" s="152" t="e">
        <f aca="false">VLOOKUP(B92,[4]МФС!$C$1:$G$1048576,5,0)</f>
        <v>#N/A</v>
      </c>
      <c r="L90" s="152" t="e">
        <f aca="false">I90-K90</f>
        <v>#N/A</v>
      </c>
    </row>
    <row r="91" customFormat="false" ht="15" hidden="false" customHeight="false" outlineLevel="0" collapsed="false">
      <c r="A91" s="153" t="n">
        <v>1.5</v>
      </c>
      <c r="I91" s="152" t="e">
        <f aca="false">VLOOKUP(B93,[2]HoReCa!$A$1:$Q$1048576,15,0)</f>
        <v>#N/A</v>
      </c>
      <c r="J91" s="65" t="e">
        <f aca="false">F93-I91</f>
        <v>#N/A</v>
      </c>
      <c r="K91" s="152" t="e">
        <f aca="false">VLOOKUP(B93,[4]МФС!$C$1:$G$1048576,5,0)</f>
        <v>#N/A</v>
      </c>
      <c r="L91" s="152" t="e">
        <f aca="false">I91-K91</f>
        <v>#N/A</v>
      </c>
    </row>
    <row r="92" customFormat="false" ht="15" hidden="false" customHeight="false" outlineLevel="0" collapsed="false">
      <c r="A92" s="153" t="n">
        <v>1.51</v>
      </c>
      <c r="I92" s="152" t="e">
        <f aca="false">VLOOKUP(B94,[2]HoReCa!$A$1:$Q$1048576,15,0)</f>
        <v>#N/A</v>
      </c>
      <c r="J92" s="65" t="e">
        <f aca="false">F94-I92</f>
        <v>#N/A</v>
      </c>
      <c r="K92" s="152" t="e">
        <f aca="false">VLOOKUP(B94,[4]МФС!$C$1:$G$1048576,5,0)</f>
        <v>#N/A</v>
      </c>
      <c r="L92" s="152" t="e">
        <f aca="false">I92-K92</f>
        <v>#N/A</v>
      </c>
    </row>
    <row r="93" customFormat="false" ht="15" hidden="false" customHeight="false" outlineLevel="0" collapsed="false">
      <c r="A93" s="153" t="n">
        <v>1.52</v>
      </c>
      <c r="I93" s="152" t="e">
        <f aca="false">VLOOKUP(B95,[2]HoReCa!$A$1:$Q$1048576,15,0)</f>
        <v>#N/A</v>
      </c>
      <c r="J93" s="65" t="e">
        <f aca="false">F95-I93</f>
        <v>#N/A</v>
      </c>
      <c r="K93" s="152" t="e">
        <f aca="false">VLOOKUP(B95,[4]МФС!$C$1:$G$1048576,5,0)</f>
        <v>#N/A</v>
      </c>
      <c r="L93" s="152" t="e">
        <f aca="false">I93-K93</f>
        <v>#N/A</v>
      </c>
    </row>
    <row r="94" customFormat="false" ht="15" hidden="false" customHeight="false" outlineLevel="0" collapsed="false">
      <c r="A94" s="153" t="n">
        <v>1.53</v>
      </c>
      <c r="I94" s="152" t="e">
        <f aca="false">VLOOKUP(B96,[2]HoReCa!$A$1:$Q$1048576,15,0)</f>
        <v>#N/A</v>
      </c>
      <c r="J94" s="65" t="e">
        <f aca="false">F96-I94</f>
        <v>#N/A</v>
      </c>
      <c r="K94" s="152" t="e">
        <f aca="false">VLOOKUP(B96,[4]МФС!$C$1:$G$1048576,5,0)</f>
        <v>#N/A</v>
      </c>
      <c r="L94" s="152" t="e">
        <f aca="false">I94-K94</f>
        <v>#N/A</v>
      </c>
    </row>
    <row r="95" customFormat="false" ht="15" hidden="false" customHeight="false" outlineLevel="0" collapsed="false">
      <c r="A95" s="153" t="n">
        <v>1.54</v>
      </c>
      <c r="I95" s="152" t="e">
        <f aca="false">VLOOKUP(B97,[2]HoReCa!$A$1:$Q$1048576,15,0)</f>
        <v>#N/A</v>
      </c>
      <c r="J95" s="65" t="e">
        <f aca="false">F97-I95</f>
        <v>#N/A</v>
      </c>
      <c r="K95" s="152" t="e">
        <f aca="false">VLOOKUP(B97,[4]МФС!$C$1:$G$1048576,5,0)</f>
        <v>#N/A</v>
      </c>
      <c r="L95" s="152" t="e">
        <f aca="false">I95-K95</f>
        <v>#N/A</v>
      </c>
    </row>
    <row r="96" customFormat="false" ht="15" hidden="false" customHeight="false" outlineLevel="0" collapsed="false">
      <c r="A96" s="153" t="n">
        <v>1.55</v>
      </c>
      <c r="I96" s="152" t="e">
        <f aca="false">VLOOKUP(B98,[2]HoReCa!$A$1:$Q$1048576,15,0)</f>
        <v>#N/A</v>
      </c>
      <c r="J96" s="65" t="e">
        <f aca="false">F98-I96</f>
        <v>#N/A</v>
      </c>
      <c r="K96" s="152" t="e">
        <f aca="false">VLOOKUP(B98,[4]МФС!$C$1:$G$1048576,5,0)</f>
        <v>#N/A</v>
      </c>
      <c r="L96" s="152" t="e">
        <f aca="false">I96-K96</f>
        <v>#N/A</v>
      </c>
    </row>
    <row r="97" customFormat="false" ht="15" hidden="false" customHeight="false" outlineLevel="0" collapsed="false">
      <c r="A97" s="153" t="n">
        <v>1.56</v>
      </c>
      <c r="I97" s="152" t="e">
        <f aca="false">VLOOKUP(B99,[2]HoReCa!$A$1:$Q$1048576,15,0)</f>
        <v>#N/A</v>
      </c>
      <c r="J97" s="65" t="e">
        <f aca="false">F99-I97</f>
        <v>#N/A</v>
      </c>
      <c r="K97" s="152" t="e">
        <f aca="false">VLOOKUP(B99,[4]МФС!$C$1:$G$1048576,5,0)</f>
        <v>#N/A</v>
      </c>
      <c r="L97" s="152" t="e">
        <f aca="false">I97-K97</f>
        <v>#N/A</v>
      </c>
    </row>
    <row r="98" customFormat="false" ht="15" hidden="false" customHeight="false" outlineLevel="0" collapsed="false">
      <c r="A98" s="153" t="n">
        <v>1.57</v>
      </c>
      <c r="I98" s="152" t="e">
        <f aca="false">VLOOKUP(B100,[2]HoReCa!$A$1:$Q$1048576,15,0)</f>
        <v>#N/A</v>
      </c>
      <c r="J98" s="65" t="e">
        <f aca="false">F100-I98</f>
        <v>#N/A</v>
      </c>
      <c r="K98" s="152" t="e">
        <f aca="false">VLOOKUP(B100,[4]МФС!$C$1:$G$1048576,5,0)</f>
        <v>#N/A</v>
      </c>
      <c r="L98" s="152" t="e">
        <f aca="false">I98-K98</f>
        <v>#N/A</v>
      </c>
    </row>
    <row r="99" customFormat="false" ht="15" hidden="false" customHeight="false" outlineLevel="0" collapsed="false">
      <c r="A99" s="153" t="n">
        <v>1.58</v>
      </c>
      <c r="I99" s="152" t="e">
        <f aca="false">VLOOKUP(B101,[2]HoReCa!$A$1:$Q$1048576,15,0)</f>
        <v>#N/A</v>
      </c>
      <c r="J99" s="65" t="e">
        <f aca="false">F101-I99</f>
        <v>#N/A</v>
      </c>
      <c r="K99" s="152" t="e">
        <f aca="false">VLOOKUP(B101,[4]МФС!$C$1:$G$1048576,5,0)</f>
        <v>#N/A</v>
      </c>
      <c r="L99" s="152" t="e">
        <f aca="false">I99-K99</f>
        <v>#N/A</v>
      </c>
    </row>
    <row r="100" customFormat="false" ht="15" hidden="false" customHeight="false" outlineLevel="0" collapsed="false">
      <c r="A100" s="153" t="n">
        <v>1.59</v>
      </c>
      <c r="I100" s="152" t="e">
        <f aca="false">VLOOKUP(B102,[2]HoReCa!$A$1:$Q$1048576,15,0)</f>
        <v>#N/A</v>
      </c>
      <c r="J100" s="65" t="e">
        <f aca="false">F102-I100</f>
        <v>#N/A</v>
      </c>
      <c r="K100" s="152" t="e">
        <f aca="false">VLOOKUP(B102,[4]МФС!$C$1:$G$1048576,5,0)</f>
        <v>#N/A</v>
      </c>
      <c r="L100" s="152" t="e">
        <f aca="false">I100-K100</f>
        <v>#N/A</v>
      </c>
    </row>
    <row r="101" customFormat="false" ht="15" hidden="false" customHeight="false" outlineLevel="0" collapsed="false">
      <c r="A101" s="153" t="n">
        <v>1.6</v>
      </c>
      <c r="I101" s="152" t="e">
        <f aca="false">VLOOKUP(B103,[2]HoReCa!$A$1:$Q$1048576,15,0)</f>
        <v>#N/A</v>
      </c>
      <c r="J101" s="65" t="e">
        <f aca="false">F103-I101</f>
        <v>#N/A</v>
      </c>
      <c r="K101" s="152" t="e">
        <f aca="false">VLOOKUP(B103,[4]МФС!$C$1:$G$1048576,5,0)</f>
        <v>#N/A</v>
      </c>
      <c r="L101" s="152" t="e">
        <f aca="false">I101-K101</f>
        <v>#N/A</v>
      </c>
    </row>
    <row r="102" customFormat="false" ht="15" hidden="false" customHeight="false" outlineLevel="0" collapsed="false">
      <c r="A102" s="153" t="n">
        <v>1.61</v>
      </c>
      <c r="I102" s="152" t="e">
        <f aca="false">VLOOKUP(B104,[2]HoReCa!$A$1:$Q$1048576,15,0)</f>
        <v>#N/A</v>
      </c>
      <c r="J102" s="65" t="e">
        <f aca="false">F104-I102</f>
        <v>#N/A</v>
      </c>
      <c r="K102" s="152" t="e">
        <f aca="false">VLOOKUP(B104,[4]МФС!$C$1:$G$1048576,5,0)</f>
        <v>#N/A</v>
      </c>
      <c r="L102" s="152" t="e">
        <f aca="false">I102-K102</f>
        <v>#N/A</v>
      </c>
    </row>
    <row r="103" customFormat="false" ht="15" hidden="false" customHeight="false" outlineLevel="0" collapsed="false">
      <c r="A103" s="153" t="n">
        <v>1.62</v>
      </c>
      <c r="I103" s="152" t="e">
        <f aca="false">VLOOKUP(B105,[2]HoReCa!$A$1:$Q$1048576,15,0)</f>
        <v>#N/A</v>
      </c>
      <c r="J103" s="65" t="e">
        <f aca="false">F105-I103</f>
        <v>#N/A</v>
      </c>
      <c r="K103" s="152" t="e">
        <f aca="false">VLOOKUP(B105,[4]МФС!$C$1:$G$1048576,5,0)</f>
        <v>#N/A</v>
      </c>
      <c r="L103" s="152" t="e">
        <f aca="false">I103-K103</f>
        <v>#N/A</v>
      </c>
    </row>
    <row r="104" customFormat="false" ht="15" hidden="false" customHeight="false" outlineLevel="0" collapsed="false">
      <c r="A104" s="153" t="n">
        <v>1.63</v>
      </c>
      <c r="I104" s="152" t="e">
        <f aca="false">VLOOKUP(B106,[2]HoReCa!$A$1:$Q$1048576,15,0)</f>
        <v>#N/A</v>
      </c>
      <c r="J104" s="65" t="e">
        <f aca="false">F106-I104</f>
        <v>#N/A</v>
      </c>
      <c r="K104" s="152" t="e">
        <f aca="false">VLOOKUP(B106,[4]МФС!$C$1:$G$1048576,5,0)</f>
        <v>#N/A</v>
      </c>
      <c r="L104" s="152" t="e">
        <f aca="false">I104-K104</f>
        <v>#N/A</v>
      </c>
    </row>
    <row r="105" customFormat="false" ht="15" hidden="false" customHeight="false" outlineLevel="0" collapsed="false">
      <c r="A105" s="153" t="n">
        <v>1.64</v>
      </c>
      <c r="I105" s="152" t="e">
        <f aca="false">VLOOKUP(B107,[2]HoReCa!$A$1:$Q$1048576,15,0)</f>
        <v>#N/A</v>
      </c>
      <c r="J105" s="65" t="e">
        <f aca="false">F107-I105</f>
        <v>#N/A</v>
      </c>
      <c r="K105" s="152" t="e">
        <f aca="false">VLOOKUP(B107,[4]МФС!$C$1:$G$1048576,5,0)</f>
        <v>#N/A</v>
      </c>
      <c r="L105" s="152" t="e">
        <f aca="false">I105-K105</f>
        <v>#N/A</v>
      </c>
    </row>
    <row r="106" customFormat="false" ht="15" hidden="false" customHeight="false" outlineLevel="0" collapsed="false">
      <c r="A106" s="153" t="n">
        <v>1.65</v>
      </c>
      <c r="I106" s="152" t="e">
        <f aca="false">VLOOKUP(B108,[2]HoReCa!$A$1:$Q$1048576,15,0)</f>
        <v>#N/A</v>
      </c>
      <c r="J106" s="65" t="e">
        <f aca="false">F108-I106</f>
        <v>#N/A</v>
      </c>
      <c r="K106" s="152" t="e">
        <f aca="false">VLOOKUP(B108,[4]МФС!$C$1:$G$1048576,5,0)</f>
        <v>#N/A</v>
      </c>
      <c r="L106" s="152" t="e">
        <f aca="false">I106-K106</f>
        <v>#N/A</v>
      </c>
    </row>
    <row r="107" customFormat="false" ht="15" hidden="false" customHeight="false" outlineLevel="0" collapsed="false">
      <c r="A107" s="153" t="n">
        <v>1.66</v>
      </c>
      <c r="I107" s="152" t="e">
        <f aca="false">VLOOKUP(B109,[2]HoReCa!$A$1:$Q$1048576,15,0)</f>
        <v>#N/A</v>
      </c>
      <c r="J107" s="65" t="e">
        <f aca="false">F109-I107</f>
        <v>#N/A</v>
      </c>
      <c r="K107" s="152" t="e">
        <f aca="false">VLOOKUP(B109,[4]МФС!$C$1:$G$1048576,5,0)</f>
        <v>#N/A</v>
      </c>
      <c r="L107" s="152" t="e">
        <f aca="false">I107-K107</f>
        <v>#N/A</v>
      </c>
    </row>
    <row r="108" customFormat="false" ht="15" hidden="false" customHeight="false" outlineLevel="0" collapsed="false">
      <c r="A108" s="153" t="n">
        <v>1.67</v>
      </c>
      <c r="I108" s="152" t="e">
        <f aca="false">VLOOKUP(B110,[2]HoReCa!$A$1:$Q$1048576,15,0)</f>
        <v>#N/A</v>
      </c>
      <c r="J108" s="65" t="e">
        <f aca="false">F110-I108</f>
        <v>#N/A</v>
      </c>
      <c r="K108" s="152" t="e">
        <f aca="false">VLOOKUP(B110,[4]МФС!$C$1:$G$1048576,5,0)</f>
        <v>#N/A</v>
      </c>
      <c r="L108" s="152" t="e">
        <f aca="false">I108-K108</f>
        <v>#N/A</v>
      </c>
    </row>
    <row r="109" customFormat="false" ht="15" hidden="false" customHeight="false" outlineLevel="0" collapsed="false">
      <c r="A109" s="153" t="n">
        <v>1.68</v>
      </c>
      <c r="I109" s="152" t="e">
        <f aca="false">VLOOKUP(B111,[2]HoReCa!$A$1:$Q$1048576,15,0)</f>
        <v>#N/A</v>
      </c>
      <c r="J109" s="65" t="e">
        <f aca="false">F111-I109</f>
        <v>#N/A</v>
      </c>
      <c r="K109" s="152" t="e">
        <f aca="false">VLOOKUP(B111,[4]МФС!$C$1:$G$1048576,5,0)</f>
        <v>#N/A</v>
      </c>
      <c r="L109" s="152" t="e">
        <f aca="false">I109-K109</f>
        <v>#N/A</v>
      </c>
    </row>
    <row r="110" customFormat="false" ht="15" hidden="false" customHeight="false" outlineLevel="0" collapsed="false">
      <c r="A110" s="153" t="n">
        <v>1.69</v>
      </c>
      <c r="I110" s="152" t="e">
        <f aca="false">VLOOKUP(B112,[2]HoReCa!$A$1:$Q$1048576,15,0)</f>
        <v>#N/A</v>
      </c>
      <c r="J110" s="65" t="e">
        <f aca="false">F112-I110</f>
        <v>#N/A</v>
      </c>
      <c r="K110" s="152" t="e">
        <f aca="false">VLOOKUP(B112,[4]МФС!$C$1:$G$1048576,5,0)</f>
        <v>#N/A</v>
      </c>
      <c r="L110" s="152" t="e">
        <f aca="false">I110-K110</f>
        <v>#N/A</v>
      </c>
    </row>
    <row r="111" customFormat="false" ht="15" hidden="false" customHeight="false" outlineLevel="0" collapsed="false">
      <c r="A111" s="153" t="n">
        <v>1.7</v>
      </c>
      <c r="I111" s="152" t="e">
        <f aca="false">VLOOKUP(B113,[2]HoReCa!$A$1:$Q$1048576,15,0)</f>
        <v>#N/A</v>
      </c>
      <c r="J111" s="65" t="e">
        <f aca="false">F113-I111</f>
        <v>#N/A</v>
      </c>
      <c r="K111" s="152" t="e">
        <f aca="false">VLOOKUP(B113,[4]МФС!$C$1:$G$1048576,5,0)</f>
        <v>#N/A</v>
      </c>
      <c r="L111" s="152" t="e">
        <f aca="false">I111-K111</f>
        <v>#N/A</v>
      </c>
    </row>
    <row r="112" customFormat="false" ht="15" hidden="false" customHeight="false" outlineLevel="0" collapsed="false">
      <c r="A112" s="153" t="n">
        <v>1.71</v>
      </c>
      <c r="I112" s="152" t="e">
        <f aca="false">VLOOKUP(B114,[2]HoReCa!$A$1:$Q$1048576,15,0)</f>
        <v>#N/A</v>
      </c>
      <c r="J112" s="65" t="e">
        <f aca="false">F114-I112</f>
        <v>#N/A</v>
      </c>
      <c r="K112" s="152" t="e">
        <f aca="false">VLOOKUP(B114,[4]МФС!$C$1:$G$1048576,5,0)</f>
        <v>#N/A</v>
      </c>
      <c r="L112" s="152" t="e">
        <f aca="false">I112-K112</f>
        <v>#N/A</v>
      </c>
    </row>
    <row r="113" customFormat="false" ht="15" hidden="false" customHeight="false" outlineLevel="0" collapsed="false">
      <c r="A113" s="153" t="n">
        <v>1.72</v>
      </c>
      <c r="I113" s="152" t="e">
        <f aca="false">VLOOKUP(B115,[2]HoReCa!$A$1:$Q$1048576,15,0)</f>
        <v>#N/A</v>
      </c>
      <c r="J113" s="65" t="e">
        <f aca="false">F115-I113</f>
        <v>#N/A</v>
      </c>
      <c r="K113" s="152" t="e">
        <f aca="false">VLOOKUP(B115,[4]МФС!$C$1:$G$1048576,5,0)</f>
        <v>#N/A</v>
      </c>
      <c r="L113" s="152" t="e">
        <f aca="false">I113-K113</f>
        <v>#N/A</v>
      </c>
    </row>
    <row r="114" customFormat="false" ht="15" hidden="false" customHeight="false" outlineLevel="0" collapsed="false">
      <c r="A114" s="153" t="n">
        <v>1.73</v>
      </c>
      <c r="I114" s="152" t="e">
        <f aca="false">VLOOKUP(B116,[2]HoReCa!$A$1:$Q$1048576,15,0)</f>
        <v>#N/A</v>
      </c>
      <c r="J114" s="65" t="e">
        <f aca="false">F116-I114</f>
        <v>#N/A</v>
      </c>
      <c r="K114" s="152" t="e">
        <f aca="false">VLOOKUP(B116,[4]МФС!$C$1:$G$1048576,5,0)</f>
        <v>#N/A</v>
      </c>
      <c r="L114" s="152" t="e">
        <f aca="false">I114-K114</f>
        <v>#N/A</v>
      </c>
    </row>
    <row r="115" customFormat="false" ht="15" hidden="false" customHeight="false" outlineLevel="0" collapsed="false">
      <c r="A115" s="153" t="n">
        <v>1.74</v>
      </c>
      <c r="I115" s="152" t="e">
        <f aca="false">VLOOKUP(B117,[2]HoReCa!$A$1:$Q$1048576,15,0)</f>
        <v>#N/A</v>
      </c>
      <c r="J115" s="65" t="e">
        <f aca="false">F117-I115</f>
        <v>#N/A</v>
      </c>
      <c r="K115" s="152" t="e">
        <f aca="false">VLOOKUP(B117,[4]МФС!$C$1:$G$1048576,5,0)</f>
        <v>#N/A</v>
      </c>
      <c r="L115" s="152" t="e">
        <f aca="false">I115-K115</f>
        <v>#N/A</v>
      </c>
    </row>
    <row r="116" customFormat="false" ht="15" hidden="false" customHeight="false" outlineLevel="0" collapsed="false">
      <c r="A116" s="153" t="n">
        <v>1.75</v>
      </c>
      <c r="I116" s="152" t="e">
        <f aca="false">VLOOKUP(B118,[2]HoReCa!$A$1:$Q$1048576,15,0)</f>
        <v>#N/A</v>
      </c>
      <c r="J116" s="65" t="e">
        <f aca="false">F118-I116</f>
        <v>#N/A</v>
      </c>
      <c r="K116" s="152" t="e">
        <f aca="false">VLOOKUP(B118,[4]МФС!$C$1:$G$1048576,5,0)</f>
        <v>#N/A</v>
      </c>
      <c r="L116" s="152" t="e">
        <f aca="false">I116-K116</f>
        <v>#N/A</v>
      </c>
    </row>
    <row r="117" customFormat="false" ht="15" hidden="false" customHeight="false" outlineLevel="0" collapsed="false">
      <c r="A117" s="153" t="n">
        <v>1.76</v>
      </c>
      <c r="I117" s="152" t="e">
        <f aca="false">VLOOKUP(B119,[2]HoReCa!$A$1:$Q$1048576,15,0)</f>
        <v>#N/A</v>
      </c>
      <c r="J117" s="65" t="e">
        <f aca="false">F119-I117</f>
        <v>#N/A</v>
      </c>
      <c r="K117" s="152" t="e">
        <f aca="false">VLOOKUP(B119,[4]МФС!$C$1:$G$1048576,5,0)</f>
        <v>#N/A</v>
      </c>
      <c r="L117" s="152" t="e">
        <f aca="false">I117-K117</f>
        <v>#N/A</v>
      </c>
    </row>
    <row r="118" customFormat="false" ht="15" hidden="false" customHeight="false" outlineLevel="0" collapsed="false">
      <c r="A118" s="153" t="n">
        <v>1.77</v>
      </c>
      <c r="I118" s="152" t="e">
        <f aca="false">VLOOKUP(B120,[2]HoReCa!$A$1:$Q$1048576,15,0)</f>
        <v>#N/A</v>
      </c>
      <c r="J118" s="65" t="e">
        <f aca="false">F120-I118</f>
        <v>#N/A</v>
      </c>
      <c r="K118" s="152" t="e">
        <f aca="false">VLOOKUP(B120,[4]МФС!$C$1:$G$1048576,5,0)</f>
        <v>#N/A</v>
      </c>
      <c r="L118" s="152" t="e">
        <f aca="false">I118-K118</f>
        <v>#N/A</v>
      </c>
    </row>
    <row r="119" customFormat="false" ht="15" hidden="false" customHeight="false" outlineLevel="0" collapsed="false">
      <c r="A119" s="153" t="n">
        <v>1.78</v>
      </c>
      <c r="I119" s="152" t="e">
        <f aca="false">VLOOKUP(B121,[2]HoReCa!$A$1:$Q$1048576,15,0)</f>
        <v>#N/A</v>
      </c>
      <c r="J119" s="65" t="e">
        <f aca="false">F121-I119</f>
        <v>#N/A</v>
      </c>
      <c r="K119" s="152" t="e">
        <f aca="false">VLOOKUP(B121,[4]МФС!$C$1:$G$1048576,5,0)</f>
        <v>#N/A</v>
      </c>
      <c r="L119" s="152" t="e">
        <f aca="false">I119-K119</f>
        <v>#N/A</v>
      </c>
    </row>
    <row r="120" customFormat="false" ht="15" hidden="false" customHeight="false" outlineLevel="0" collapsed="false">
      <c r="A120" s="153" t="n">
        <v>1.79</v>
      </c>
      <c r="I120" s="152" t="e">
        <f aca="false">VLOOKUP(B122,[2]HoReCa!$A$1:$Q$1048576,15,0)</f>
        <v>#N/A</v>
      </c>
      <c r="J120" s="65" t="e">
        <f aca="false">F122-I120</f>
        <v>#N/A</v>
      </c>
      <c r="K120" s="152" t="e">
        <f aca="false">VLOOKUP(B122,[4]МФС!$C$1:$G$1048576,5,0)</f>
        <v>#N/A</v>
      </c>
      <c r="L120" s="152" t="e">
        <f aca="false">I120-K120</f>
        <v>#N/A</v>
      </c>
    </row>
    <row r="121" customFormat="false" ht="15" hidden="false" customHeight="false" outlineLevel="0" collapsed="false">
      <c r="A121" s="153" t="n">
        <v>1.8</v>
      </c>
      <c r="I121" s="152" t="e">
        <f aca="false">VLOOKUP(B123,[2]HoReCa!$A$1:$Q$1048576,15,0)</f>
        <v>#N/A</v>
      </c>
      <c r="J121" s="65" t="e">
        <f aca="false">F123-I121</f>
        <v>#N/A</v>
      </c>
      <c r="K121" s="152" t="e">
        <f aca="false">VLOOKUP(B123,[4]МФС!$C$1:$G$1048576,5,0)</f>
        <v>#N/A</v>
      </c>
      <c r="L121" s="152" t="e">
        <f aca="false">I121-K121</f>
        <v>#N/A</v>
      </c>
    </row>
    <row r="122" customFormat="false" ht="15" hidden="false" customHeight="false" outlineLevel="0" collapsed="false">
      <c r="A122" s="153" t="n">
        <v>1.81</v>
      </c>
      <c r="I122" s="152" t="e">
        <f aca="false">VLOOKUP(B124,[2]HoReCa!$A$1:$Q$1048576,15,0)</f>
        <v>#N/A</v>
      </c>
      <c r="J122" s="65" t="e">
        <f aca="false">F124-I122</f>
        <v>#N/A</v>
      </c>
      <c r="K122" s="152" t="e">
        <f aca="false">VLOOKUP(B124,[4]МФС!$C$1:$G$1048576,5,0)</f>
        <v>#N/A</v>
      </c>
      <c r="L122" s="152" t="e">
        <f aca="false">I122-K122</f>
        <v>#N/A</v>
      </c>
    </row>
    <row r="123" customFormat="false" ht="15" hidden="false" customHeight="false" outlineLevel="0" collapsed="false">
      <c r="A123" s="153" t="n">
        <v>1.82</v>
      </c>
      <c r="I123" s="152" t="e">
        <f aca="false">VLOOKUP(B125,[2]HoReCa!$A$1:$Q$1048576,15,0)</f>
        <v>#N/A</v>
      </c>
      <c r="J123" s="65" t="e">
        <f aca="false">F125-I123</f>
        <v>#N/A</v>
      </c>
      <c r="K123" s="152" t="e">
        <f aca="false">VLOOKUP(B125,[4]МФС!$C$1:$G$1048576,5,0)</f>
        <v>#N/A</v>
      </c>
      <c r="L123" s="152" t="e">
        <f aca="false">I123-K123</f>
        <v>#N/A</v>
      </c>
    </row>
    <row r="124" customFormat="false" ht="15" hidden="false" customHeight="false" outlineLevel="0" collapsed="false">
      <c r="A124" s="153" t="n">
        <v>1.83</v>
      </c>
      <c r="I124" s="152" t="e">
        <f aca="false">VLOOKUP(B126,[2]HoReCa!$A$1:$Q$1048576,15,0)</f>
        <v>#N/A</v>
      </c>
      <c r="J124" s="65" t="e">
        <f aca="false">F126-I124</f>
        <v>#N/A</v>
      </c>
      <c r="K124" s="152" t="e">
        <f aca="false">VLOOKUP(B126,[4]МФС!$C$1:$G$1048576,5,0)</f>
        <v>#N/A</v>
      </c>
      <c r="L124" s="152" t="e">
        <f aca="false">I124-K124</f>
        <v>#N/A</v>
      </c>
    </row>
    <row r="125" customFormat="false" ht="15" hidden="false" customHeight="false" outlineLevel="0" collapsed="false">
      <c r="A125" s="153" t="n">
        <v>1.84</v>
      </c>
      <c r="I125" s="152" t="e">
        <f aca="false">VLOOKUP(B127,[2]HoReCa!$A$1:$Q$1048576,15,0)</f>
        <v>#N/A</v>
      </c>
      <c r="J125" s="65" t="e">
        <f aca="false">F127-I125</f>
        <v>#N/A</v>
      </c>
      <c r="K125" s="152" t="e">
        <f aca="false">VLOOKUP(B127,[4]МФС!$C$1:$G$1048576,5,0)</f>
        <v>#N/A</v>
      </c>
      <c r="L125" s="152" t="e">
        <f aca="false">I125-K125</f>
        <v>#N/A</v>
      </c>
    </row>
    <row r="126" customFormat="false" ht="15" hidden="false" customHeight="false" outlineLevel="0" collapsed="false">
      <c r="A126" s="153" t="n">
        <v>1.85</v>
      </c>
      <c r="I126" s="152" t="e">
        <f aca="false">VLOOKUP(B128,[2]HoReCa!$A$1:$Q$1048576,15,0)</f>
        <v>#N/A</v>
      </c>
      <c r="J126" s="65" t="e">
        <f aca="false">F128-I126</f>
        <v>#N/A</v>
      </c>
      <c r="K126" s="152" t="e">
        <f aca="false">VLOOKUP(B128,[4]МФС!$C$1:$G$1048576,5,0)</f>
        <v>#N/A</v>
      </c>
      <c r="L126" s="152" t="e">
        <f aca="false">I126-K126</f>
        <v>#N/A</v>
      </c>
    </row>
    <row r="127" customFormat="false" ht="15" hidden="false" customHeight="false" outlineLevel="0" collapsed="false">
      <c r="A127" s="153" t="n">
        <v>1.86</v>
      </c>
      <c r="I127" s="152" t="e">
        <f aca="false">VLOOKUP(B129,[2]HoReCa!$A$1:$Q$1048576,15,0)</f>
        <v>#N/A</v>
      </c>
      <c r="J127" s="65" t="e">
        <f aca="false">F129-I127</f>
        <v>#N/A</v>
      </c>
      <c r="K127" s="152" t="e">
        <f aca="false">VLOOKUP(B129,[4]МФС!$C$1:$G$1048576,5,0)</f>
        <v>#N/A</v>
      </c>
      <c r="L127" s="152" t="e">
        <f aca="false">I127-K127</f>
        <v>#N/A</v>
      </c>
    </row>
    <row r="128" customFormat="false" ht="15" hidden="false" customHeight="false" outlineLevel="0" collapsed="false">
      <c r="A128" s="153" t="n">
        <v>1.87</v>
      </c>
      <c r="I128" s="152" t="e">
        <f aca="false">VLOOKUP(B130,[2]HoReCa!$A$1:$Q$1048576,15,0)</f>
        <v>#N/A</v>
      </c>
      <c r="J128" s="65" t="e">
        <f aca="false">F130-I128</f>
        <v>#N/A</v>
      </c>
      <c r="K128" s="152" t="e">
        <f aca="false">VLOOKUP(B130,[4]МФС!$C$1:$G$1048576,5,0)</f>
        <v>#N/A</v>
      </c>
      <c r="L128" s="152" t="e">
        <f aca="false">I128-K128</f>
        <v>#N/A</v>
      </c>
    </row>
    <row r="129" customFormat="false" ht="15" hidden="false" customHeight="false" outlineLevel="0" collapsed="false">
      <c r="A129" s="153" t="n">
        <v>1.88</v>
      </c>
      <c r="I129" s="152" t="e">
        <f aca="false">VLOOKUP(B131,[2]HoReCa!$A$1:$Q$1048576,15,0)</f>
        <v>#N/A</v>
      </c>
      <c r="J129" s="65" t="e">
        <f aca="false">F131-I129</f>
        <v>#N/A</v>
      </c>
      <c r="K129" s="152" t="e">
        <f aca="false">VLOOKUP(B131,[4]МФС!$C$1:$G$1048576,5,0)</f>
        <v>#N/A</v>
      </c>
      <c r="L129" s="152" t="e">
        <f aca="false">I129-K129</f>
        <v>#N/A</v>
      </c>
    </row>
    <row r="130" customFormat="false" ht="15" hidden="false" customHeight="false" outlineLevel="0" collapsed="false">
      <c r="A130" s="153" t="n">
        <v>1.89</v>
      </c>
      <c r="I130" s="152" t="e">
        <f aca="false">VLOOKUP(B132,[2]HoReCa!$A$1:$Q$1048576,15,0)</f>
        <v>#N/A</v>
      </c>
      <c r="J130" s="65" t="e">
        <f aca="false">F132-I130</f>
        <v>#N/A</v>
      </c>
      <c r="K130" s="152" t="e">
        <f aca="false">VLOOKUP(B132,[4]МФС!$C$1:$G$1048576,5,0)</f>
        <v>#N/A</v>
      </c>
      <c r="L130" s="152" t="e">
        <f aca="false">I130-K130</f>
        <v>#N/A</v>
      </c>
    </row>
    <row r="131" customFormat="false" ht="15" hidden="false" customHeight="false" outlineLevel="0" collapsed="false">
      <c r="A131" s="153" t="n">
        <v>1.9</v>
      </c>
      <c r="I131" s="152" t="e">
        <f aca="false">VLOOKUP(B133,[2]HoReCa!$A$1:$Q$1048576,15,0)</f>
        <v>#N/A</v>
      </c>
      <c r="J131" s="65" t="e">
        <f aca="false">F133-I131</f>
        <v>#N/A</v>
      </c>
      <c r="K131" s="152" t="e">
        <f aca="false">VLOOKUP(B133,[4]МФС!$C$1:$G$1048576,5,0)</f>
        <v>#N/A</v>
      </c>
      <c r="L131" s="152" t="e">
        <f aca="false">I131-K131</f>
        <v>#N/A</v>
      </c>
    </row>
    <row r="132" customFormat="false" ht="15" hidden="false" customHeight="false" outlineLevel="0" collapsed="false">
      <c r="A132" s="153" t="n">
        <v>1.91</v>
      </c>
      <c r="I132" s="152" t="e">
        <f aca="false">VLOOKUP(B134,[2]HoReCa!$A$1:$Q$1048576,15,0)</f>
        <v>#N/A</v>
      </c>
      <c r="J132" s="65" t="e">
        <f aca="false">F134-I132</f>
        <v>#N/A</v>
      </c>
      <c r="K132" s="152" t="e">
        <f aca="false">VLOOKUP(B134,[4]МФС!$C$1:$G$1048576,5,0)</f>
        <v>#N/A</v>
      </c>
      <c r="L132" s="152" t="e">
        <f aca="false">I132-K132</f>
        <v>#N/A</v>
      </c>
    </row>
    <row r="133" customFormat="false" ht="15" hidden="false" customHeight="false" outlineLevel="0" collapsed="false">
      <c r="A133" s="153" t="n">
        <v>1.92</v>
      </c>
      <c r="I133" s="152" t="e">
        <f aca="false">VLOOKUP(B135,[2]HoReCa!$A$1:$Q$1048576,15,0)</f>
        <v>#N/A</v>
      </c>
      <c r="J133" s="65" t="e">
        <f aca="false">F135-I133</f>
        <v>#N/A</v>
      </c>
      <c r="K133" s="152" t="e">
        <f aca="false">VLOOKUP(B135,[4]МФС!$C$1:$G$1048576,5,0)</f>
        <v>#N/A</v>
      </c>
      <c r="L133" s="152" t="e">
        <f aca="false">I133-K133</f>
        <v>#N/A</v>
      </c>
    </row>
    <row r="134" customFormat="false" ht="15" hidden="false" customHeight="false" outlineLevel="0" collapsed="false">
      <c r="A134" s="153" t="n">
        <v>1.93</v>
      </c>
      <c r="I134" s="152" t="e">
        <f aca="false">VLOOKUP(B136,[2]HoReCa!$A$1:$Q$1048576,15,0)</f>
        <v>#N/A</v>
      </c>
      <c r="J134" s="65" t="e">
        <f aca="false">F136-I134</f>
        <v>#N/A</v>
      </c>
      <c r="K134" s="152" t="e">
        <f aca="false">VLOOKUP(B136,[4]МФС!$C$1:$G$1048576,5,0)</f>
        <v>#N/A</v>
      </c>
      <c r="L134" s="152" t="e">
        <f aca="false">I134-K134</f>
        <v>#N/A</v>
      </c>
    </row>
    <row r="135" customFormat="false" ht="15" hidden="false" customHeight="false" outlineLevel="0" collapsed="false">
      <c r="A135" s="153" t="n">
        <v>1.94</v>
      </c>
      <c r="I135" s="152" t="e">
        <f aca="false">VLOOKUP(B137,[2]HoReCa!$A$1:$Q$1048576,15,0)</f>
        <v>#N/A</v>
      </c>
      <c r="J135" s="65" t="e">
        <f aca="false">F137-I135</f>
        <v>#N/A</v>
      </c>
      <c r="K135" s="152" t="e">
        <f aca="false">VLOOKUP(B137,[4]МФС!$C$1:$G$1048576,5,0)</f>
        <v>#N/A</v>
      </c>
      <c r="L135" s="152" t="e">
        <f aca="false">I135-K135</f>
        <v>#N/A</v>
      </c>
    </row>
    <row r="136" customFormat="false" ht="15" hidden="false" customHeight="false" outlineLevel="0" collapsed="false">
      <c r="A136" s="153" t="n">
        <v>1.95</v>
      </c>
      <c r="I136" s="152" t="e">
        <f aca="false">VLOOKUP(B138,[2]HoReCa!$A$1:$Q$1048576,15,0)</f>
        <v>#N/A</v>
      </c>
      <c r="J136" s="65" t="e">
        <f aca="false">F138-I136</f>
        <v>#N/A</v>
      </c>
      <c r="K136" s="152" t="e">
        <f aca="false">VLOOKUP(B138,[4]МФС!$C$1:$G$1048576,5,0)</f>
        <v>#N/A</v>
      </c>
      <c r="L136" s="152" t="e">
        <f aca="false">I136-K136</f>
        <v>#N/A</v>
      </c>
    </row>
    <row r="137" customFormat="false" ht="15" hidden="false" customHeight="false" outlineLevel="0" collapsed="false">
      <c r="A137" s="153" t="n">
        <v>1.96</v>
      </c>
      <c r="I137" s="152" t="e">
        <f aca="false">VLOOKUP(B139,[2]HoReCa!$A$1:$Q$1048576,15,0)</f>
        <v>#N/A</v>
      </c>
      <c r="J137" s="65" t="e">
        <f aca="false">F139-I137</f>
        <v>#N/A</v>
      </c>
      <c r="K137" s="152" t="e">
        <f aca="false">VLOOKUP(B139,[4]МФС!$C$1:$G$1048576,5,0)</f>
        <v>#N/A</v>
      </c>
      <c r="L137" s="152" t="e">
        <f aca="false">I137-K137</f>
        <v>#N/A</v>
      </c>
    </row>
    <row r="138" customFormat="false" ht="15" hidden="false" customHeight="false" outlineLevel="0" collapsed="false">
      <c r="A138" s="153" t="n">
        <v>1.97</v>
      </c>
      <c r="I138" s="152" t="e">
        <f aca="false">VLOOKUP(B140,[2]HoReCa!$A$1:$Q$1048576,15,0)</f>
        <v>#N/A</v>
      </c>
      <c r="J138" s="65" t="e">
        <f aca="false">F140-I138</f>
        <v>#N/A</v>
      </c>
      <c r="K138" s="152" t="e">
        <f aca="false">VLOOKUP(B140,[4]МФС!$C$1:$G$1048576,5,0)</f>
        <v>#N/A</v>
      </c>
      <c r="L138" s="152" t="e">
        <f aca="false">I138-K138</f>
        <v>#N/A</v>
      </c>
    </row>
    <row r="139" customFormat="false" ht="15" hidden="false" customHeight="false" outlineLevel="0" collapsed="false">
      <c r="A139" s="153" t="n">
        <v>1.98</v>
      </c>
      <c r="I139" s="152" t="e">
        <f aca="false">VLOOKUP(B141,[2]HoReCa!$A$1:$Q$1048576,15,0)</f>
        <v>#N/A</v>
      </c>
      <c r="J139" s="65" t="e">
        <f aca="false">F141-I139</f>
        <v>#N/A</v>
      </c>
      <c r="K139" s="152" t="e">
        <f aca="false">VLOOKUP(B141,[4]МФС!$C$1:$G$1048576,5,0)</f>
        <v>#N/A</v>
      </c>
      <c r="L139" s="152" t="e">
        <f aca="false">I139-K139</f>
        <v>#N/A</v>
      </c>
    </row>
    <row r="140" customFormat="false" ht="15" hidden="false" customHeight="false" outlineLevel="0" collapsed="false">
      <c r="A140" s="153" t="n">
        <v>1.99</v>
      </c>
      <c r="I140" s="152" t="e">
        <f aca="false">VLOOKUP(B142,[2]HoReCa!$A$1:$Q$1048576,15,0)</f>
        <v>#N/A</v>
      </c>
      <c r="J140" s="65" t="e">
        <f aca="false">F142-I140</f>
        <v>#N/A</v>
      </c>
      <c r="K140" s="152" t="e">
        <f aca="false">VLOOKUP(B142,[4]МФС!$C$1:$G$1048576,5,0)</f>
        <v>#N/A</v>
      </c>
      <c r="L140" s="152" t="e">
        <f aca="false">I140-K140</f>
        <v>#N/A</v>
      </c>
    </row>
    <row r="141" customFormat="false" ht="15" hidden="false" customHeight="false" outlineLevel="0" collapsed="false">
      <c r="A141" s="153" t="n">
        <v>2</v>
      </c>
      <c r="I141" s="152" t="e">
        <f aca="false">VLOOKUP(B143,[2]HoReCa!$A$1:$Q$1048576,15,0)</f>
        <v>#N/A</v>
      </c>
      <c r="J141" s="65" t="e">
        <f aca="false">F143-I141</f>
        <v>#N/A</v>
      </c>
      <c r="K141" s="152" t="e">
        <f aca="false">VLOOKUP(B143,[4]МФС!$C$1:$G$1048576,5,0)</f>
        <v>#N/A</v>
      </c>
      <c r="L141" s="152" t="e">
        <f aca="false">I141-K141</f>
        <v>#N/A</v>
      </c>
    </row>
    <row r="142" customFormat="false" ht="15" hidden="false" customHeight="false" outlineLevel="0" collapsed="false">
      <c r="A142" s="153" t="n">
        <v>2.01</v>
      </c>
      <c r="I142" s="152" t="e">
        <f aca="false">VLOOKUP(B144,[2]HoReCa!$A$1:$Q$1048576,15,0)</f>
        <v>#N/A</v>
      </c>
      <c r="J142" s="65" t="e">
        <f aca="false">F144-I142</f>
        <v>#N/A</v>
      </c>
      <c r="K142" s="152" t="e">
        <f aca="false">VLOOKUP(B144,[4]МФС!$C$1:$G$1048576,5,0)</f>
        <v>#N/A</v>
      </c>
      <c r="L142" s="152" t="e">
        <f aca="false">I142-K142</f>
        <v>#N/A</v>
      </c>
    </row>
    <row r="143" customFormat="false" ht="15" hidden="false" customHeight="false" outlineLevel="0" collapsed="false">
      <c r="A143" s="153" t="n">
        <v>2.02</v>
      </c>
      <c r="I143" s="152" t="e">
        <f aca="false">VLOOKUP(B145,[2]HoReCa!$A$1:$Q$1048576,15,0)</f>
        <v>#N/A</v>
      </c>
      <c r="J143" s="65" t="e">
        <f aca="false">F145-I143</f>
        <v>#N/A</v>
      </c>
      <c r="K143" s="152" t="e">
        <f aca="false">VLOOKUP(B145,[4]МФС!$C$1:$G$1048576,5,0)</f>
        <v>#N/A</v>
      </c>
      <c r="L143" s="152" t="e">
        <f aca="false">I143-K143</f>
        <v>#N/A</v>
      </c>
    </row>
    <row r="144" customFormat="false" ht="15" hidden="false" customHeight="false" outlineLevel="0" collapsed="false">
      <c r="A144" s="153" t="n">
        <v>2.03</v>
      </c>
      <c r="I144" s="152" t="e">
        <f aca="false">VLOOKUP(B146,[2]HoReCa!$A$1:$Q$1048576,15,0)</f>
        <v>#N/A</v>
      </c>
      <c r="J144" s="65" t="e">
        <f aca="false">F146-I144</f>
        <v>#N/A</v>
      </c>
      <c r="K144" s="152" t="e">
        <f aca="false">VLOOKUP(B146,[4]МФС!$C$1:$G$1048576,5,0)</f>
        <v>#N/A</v>
      </c>
      <c r="L144" s="152" t="e">
        <f aca="false">I144-K144</f>
        <v>#N/A</v>
      </c>
    </row>
    <row r="145" customFormat="false" ht="15" hidden="false" customHeight="false" outlineLevel="0" collapsed="false">
      <c r="A145" s="153" t="n">
        <v>2.04</v>
      </c>
      <c r="I145" s="152" t="e">
        <f aca="false">VLOOKUP(B147,[2]HoReCa!$A$1:$Q$1048576,15,0)</f>
        <v>#N/A</v>
      </c>
      <c r="J145" s="65" t="e">
        <f aca="false">F147-I145</f>
        <v>#N/A</v>
      </c>
      <c r="K145" s="152" t="e">
        <f aca="false">VLOOKUP(B147,[4]МФС!$C$1:$G$1048576,5,0)</f>
        <v>#N/A</v>
      </c>
      <c r="L145" s="152" t="e">
        <f aca="false">I145-K145</f>
        <v>#N/A</v>
      </c>
    </row>
    <row r="146" customFormat="false" ht="15" hidden="false" customHeight="false" outlineLevel="0" collapsed="false">
      <c r="A146" s="153" t="n">
        <v>2.05</v>
      </c>
      <c r="I146" s="152" t="e">
        <f aca="false">VLOOKUP(B148,[2]HoReCa!$A$1:$Q$1048576,15,0)</f>
        <v>#N/A</v>
      </c>
      <c r="J146" s="65" t="e">
        <f aca="false">F148-I146</f>
        <v>#N/A</v>
      </c>
      <c r="K146" s="152" t="e">
        <f aca="false">VLOOKUP(B148,[4]МФС!$C$1:$G$1048576,5,0)</f>
        <v>#N/A</v>
      </c>
      <c r="L146" s="152" t="e">
        <f aca="false">I146-K146</f>
        <v>#N/A</v>
      </c>
    </row>
    <row r="147" customFormat="false" ht="15" hidden="false" customHeight="false" outlineLevel="0" collapsed="false">
      <c r="A147" s="153" t="n">
        <v>2.06</v>
      </c>
      <c r="I147" s="152" t="e">
        <f aca="false">VLOOKUP(B149,[2]HoReCa!$A$1:$Q$1048576,15,0)</f>
        <v>#N/A</v>
      </c>
      <c r="J147" s="65" t="e">
        <f aca="false">F149-I147</f>
        <v>#N/A</v>
      </c>
      <c r="K147" s="152" t="e">
        <f aca="false">VLOOKUP(B149,[4]МФС!$C$1:$G$1048576,5,0)</f>
        <v>#N/A</v>
      </c>
      <c r="L147" s="152" t="e">
        <f aca="false">I147-K147</f>
        <v>#N/A</v>
      </c>
    </row>
    <row r="148" customFormat="false" ht="15" hidden="false" customHeight="false" outlineLevel="0" collapsed="false">
      <c r="A148" s="153" t="n">
        <v>2.07</v>
      </c>
      <c r="I148" s="152" t="e">
        <f aca="false">VLOOKUP(B150,[2]HoReCa!$A$1:$Q$1048576,15,0)</f>
        <v>#N/A</v>
      </c>
      <c r="J148" s="65" t="e">
        <f aca="false">F150-I148</f>
        <v>#N/A</v>
      </c>
      <c r="K148" s="152" t="e">
        <f aca="false">VLOOKUP(B150,[4]МФС!$C$1:$G$1048576,5,0)</f>
        <v>#N/A</v>
      </c>
      <c r="L148" s="152" t="e">
        <f aca="false">I148-K148</f>
        <v>#N/A</v>
      </c>
    </row>
    <row r="149" customFormat="false" ht="15" hidden="false" customHeight="false" outlineLevel="0" collapsed="false">
      <c r="A149" s="153" t="n">
        <v>2.08</v>
      </c>
      <c r="I149" s="152" t="e">
        <f aca="false">VLOOKUP(B151,[2]HoReCa!$A$1:$Q$1048576,15,0)</f>
        <v>#N/A</v>
      </c>
      <c r="J149" s="65" t="e">
        <f aca="false">F151-I149</f>
        <v>#N/A</v>
      </c>
      <c r="K149" s="152" t="e">
        <f aca="false">VLOOKUP(B151,[4]МФС!$C$1:$G$1048576,5,0)</f>
        <v>#N/A</v>
      </c>
      <c r="L149" s="152" t="e">
        <f aca="false">I149-K149</f>
        <v>#N/A</v>
      </c>
    </row>
    <row r="150" customFormat="false" ht="15" hidden="false" customHeight="false" outlineLevel="0" collapsed="false">
      <c r="A150" s="153" t="n">
        <v>2.09</v>
      </c>
      <c r="I150" s="152" t="e">
        <f aca="false">VLOOKUP(B152,[2]HoReCa!$A$1:$Q$1048576,15,0)</f>
        <v>#N/A</v>
      </c>
      <c r="J150" s="65" t="e">
        <f aca="false">F152-I150</f>
        <v>#N/A</v>
      </c>
      <c r="K150" s="152" t="e">
        <f aca="false">VLOOKUP(B152,[4]МФС!$C$1:$G$1048576,5,0)</f>
        <v>#N/A</v>
      </c>
      <c r="L150" s="152" t="e">
        <f aca="false">I150-K150</f>
        <v>#N/A</v>
      </c>
    </row>
    <row r="151" customFormat="false" ht="15" hidden="false" customHeight="false" outlineLevel="0" collapsed="false">
      <c r="A151" s="153" t="n">
        <v>2.1</v>
      </c>
      <c r="I151" s="152" t="e">
        <f aca="false">VLOOKUP(B153,[2]HoReCa!$A$1:$Q$1048576,15,0)</f>
        <v>#N/A</v>
      </c>
      <c r="J151" s="65" t="e">
        <f aca="false">F153-I151</f>
        <v>#N/A</v>
      </c>
      <c r="K151" s="152" t="e">
        <f aca="false">VLOOKUP(B153,[4]МФС!$C$1:$G$1048576,5,0)</f>
        <v>#N/A</v>
      </c>
      <c r="L151" s="152" t="e">
        <f aca="false">I151-K151</f>
        <v>#N/A</v>
      </c>
    </row>
    <row r="152" customFormat="false" ht="15" hidden="false" customHeight="false" outlineLevel="0" collapsed="false">
      <c r="A152" s="153" t="n">
        <v>2.11</v>
      </c>
      <c r="I152" s="152" t="e">
        <f aca="false">VLOOKUP(B154,[2]HoReCa!$A$1:$Q$1048576,15,0)</f>
        <v>#N/A</v>
      </c>
      <c r="J152" s="65" t="e">
        <f aca="false">F154-I152</f>
        <v>#N/A</v>
      </c>
      <c r="K152" s="152" t="e">
        <f aca="false">VLOOKUP(B154,[4]МФС!$C$1:$G$1048576,5,0)</f>
        <v>#N/A</v>
      </c>
      <c r="L152" s="152" t="e">
        <f aca="false">I152-K152</f>
        <v>#N/A</v>
      </c>
    </row>
    <row r="153" customFormat="false" ht="15" hidden="false" customHeight="false" outlineLevel="0" collapsed="false">
      <c r="A153" s="153" t="n">
        <v>2.12</v>
      </c>
      <c r="I153" s="152" t="e">
        <f aca="false">VLOOKUP(B155,[2]HoReCa!$A$1:$Q$1048576,15,0)</f>
        <v>#N/A</v>
      </c>
      <c r="J153" s="65" t="e">
        <f aca="false">F155-I153</f>
        <v>#N/A</v>
      </c>
      <c r="K153" s="152" t="e">
        <f aca="false">VLOOKUP(B155,[4]МФС!$C$1:$G$1048576,5,0)</f>
        <v>#N/A</v>
      </c>
      <c r="L153" s="152" t="e">
        <f aca="false">I153-K153</f>
        <v>#N/A</v>
      </c>
    </row>
    <row r="154" customFormat="false" ht="15" hidden="false" customHeight="false" outlineLevel="0" collapsed="false">
      <c r="A154" s="153" t="n">
        <v>2.13</v>
      </c>
      <c r="I154" s="152" t="e">
        <f aca="false">VLOOKUP(B156,[2]HoReCa!$A$1:$Q$1048576,15,0)</f>
        <v>#N/A</v>
      </c>
      <c r="J154" s="65" t="e">
        <f aca="false">F156-I154</f>
        <v>#N/A</v>
      </c>
      <c r="K154" s="152" t="e">
        <f aca="false">VLOOKUP(B156,[4]МФС!$C$1:$G$1048576,5,0)</f>
        <v>#N/A</v>
      </c>
      <c r="L154" s="152" t="e">
        <f aca="false">I154-K154</f>
        <v>#N/A</v>
      </c>
    </row>
    <row r="155" customFormat="false" ht="15" hidden="false" customHeight="false" outlineLevel="0" collapsed="false">
      <c r="A155" s="153" t="n">
        <v>2.14</v>
      </c>
      <c r="I155" s="152" t="e">
        <f aca="false">VLOOKUP(B157,[2]HoReCa!$A$1:$Q$1048576,15,0)</f>
        <v>#N/A</v>
      </c>
      <c r="J155" s="65" t="e">
        <f aca="false">F157-I155</f>
        <v>#N/A</v>
      </c>
      <c r="K155" s="152" t="e">
        <f aca="false">VLOOKUP(B157,[4]МФС!$C$1:$G$1048576,5,0)</f>
        <v>#N/A</v>
      </c>
      <c r="L155" s="152" t="e">
        <f aca="false">I155-K155</f>
        <v>#N/A</v>
      </c>
    </row>
    <row r="156" customFormat="false" ht="15" hidden="false" customHeight="false" outlineLevel="0" collapsed="false">
      <c r="A156" s="153" t="n">
        <v>2.15</v>
      </c>
      <c r="I156" s="152" t="e">
        <f aca="false">VLOOKUP(B158,[2]HoReCa!$A$1:$Q$1048576,15,0)</f>
        <v>#N/A</v>
      </c>
      <c r="J156" s="65" t="e">
        <f aca="false">F158-I156</f>
        <v>#N/A</v>
      </c>
      <c r="K156" s="152" t="e">
        <f aca="false">VLOOKUP(B158,[4]МФС!$C$1:$G$1048576,5,0)</f>
        <v>#N/A</v>
      </c>
      <c r="L156" s="152" t="e">
        <f aca="false">I156-K156</f>
        <v>#N/A</v>
      </c>
    </row>
    <row r="157" customFormat="false" ht="15" hidden="false" customHeight="false" outlineLevel="0" collapsed="false">
      <c r="A157" s="153" t="n">
        <v>2.16</v>
      </c>
      <c r="I157" s="152" t="e">
        <f aca="false">VLOOKUP(B159,[2]HoReCa!$A$1:$Q$1048576,15,0)</f>
        <v>#N/A</v>
      </c>
      <c r="J157" s="65" t="e">
        <f aca="false">F159-I157</f>
        <v>#N/A</v>
      </c>
      <c r="K157" s="152" t="e">
        <f aca="false">VLOOKUP(B159,[4]МФС!$C$1:$G$1048576,5,0)</f>
        <v>#N/A</v>
      </c>
      <c r="L157" s="152" t="e">
        <f aca="false">I157-K157</f>
        <v>#N/A</v>
      </c>
    </row>
    <row r="158" customFormat="false" ht="15" hidden="false" customHeight="false" outlineLevel="0" collapsed="false">
      <c r="A158" s="153" t="n">
        <v>2.17</v>
      </c>
      <c r="I158" s="152" t="e">
        <f aca="false">VLOOKUP(B160,[2]HoReCa!$A$1:$Q$1048576,15,0)</f>
        <v>#N/A</v>
      </c>
      <c r="J158" s="65" t="e">
        <f aca="false">F160-I158</f>
        <v>#N/A</v>
      </c>
      <c r="K158" s="152" t="e">
        <f aca="false">VLOOKUP(B160,[4]МФС!$C$1:$G$1048576,5,0)</f>
        <v>#N/A</v>
      </c>
      <c r="L158" s="152" t="e">
        <f aca="false">I158-K158</f>
        <v>#N/A</v>
      </c>
    </row>
    <row r="159" customFormat="false" ht="15" hidden="false" customHeight="false" outlineLevel="0" collapsed="false">
      <c r="A159" s="153" t="n">
        <v>2.18</v>
      </c>
      <c r="I159" s="152" t="e">
        <f aca="false">VLOOKUP(B161,[2]HoReCa!$A$1:$Q$1048576,15,0)</f>
        <v>#N/A</v>
      </c>
      <c r="J159" s="65" t="e">
        <f aca="false">F161-I159</f>
        <v>#N/A</v>
      </c>
      <c r="K159" s="152" t="e">
        <f aca="false">VLOOKUP(B161,[4]МФС!$C$1:$G$1048576,5,0)</f>
        <v>#N/A</v>
      </c>
      <c r="L159" s="152" t="e">
        <f aca="false">I159-K159</f>
        <v>#N/A</v>
      </c>
    </row>
    <row r="160" customFormat="false" ht="15" hidden="false" customHeight="false" outlineLevel="0" collapsed="false">
      <c r="A160" s="153" t="n">
        <v>2.19</v>
      </c>
      <c r="I160" s="152" t="e">
        <f aca="false">VLOOKUP(B162,[2]HoReCa!$A$1:$Q$1048576,15,0)</f>
        <v>#N/A</v>
      </c>
      <c r="J160" s="65" t="e">
        <f aca="false">F162-I160</f>
        <v>#N/A</v>
      </c>
      <c r="K160" s="152" t="e">
        <f aca="false">VLOOKUP(B162,[4]МФС!$C$1:$G$1048576,5,0)</f>
        <v>#N/A</v>
      </c>
      <c r="L160" s="152" t="e">
        <f aca="false">I160-K160</f>
        <v>#N/A</v>
      </c>
    </row>
    <row r="161" customFormat="false" ht="15" hidden="false" customHeight="false" outlineLevel="0" collapsed="false">
      <c r="A161" s="153" t="n">
        <v>2.2</v>
      </c>
      <c r="I161" s="152" t="e">
        <f aca="false">VLOOKUP(B163,[2]HoReCa!$A$1:$Q$1048576,15,0)</f>
        <v>#N/A</v>
      </c>
      <c r="J161" s="65" t="e">
        <f aca="false">F163-I161</f>
        <v>#N/A</v>
      </c>
      <c r="K161" s="152" t="e">
        <f aca="false">VLOOKUP(B163,[4]МФС!$C$1:$G$1048576,5,0)</f>
        <v>#N/A</v>
      </c>
      <c r="L161" s="152" t="e">
        <f aca="false">I161-K161</f>
        <v>#N/A</v>
      </c>
    </row>
    <row r="162" customFormat="false" ht="15" hidden="false" customHeight="false" outlineLevel="0" collapsed="false">
      <c r="A162" s="153" t="n">
        <v>2.21</v>
      </c>
      <c r="I162" s="152" t="e">
        <f aca="false">VLOOKUP(B164,[2]HoReCa!$A$1:$Q$1048576,15,0)</f>
        <v>#N/A</v>
      </c>
      <c r="J162" s="65" t="e">
        <f aca="false">F164-I162</f>
        <v>#N/A</v>
      </c>
      <c r="K162" s="152" t="e">
        <f aca="false">VLOOKUP(B164,[4]МФС!$C$1:$G$1048576,5,0)</f>
        <v>#N/A</v>
      </c>
      <c r="L162" s="152" t="e">
        <f aca="false">I162-K162</f>
        <v>#N/A</v>
      </c>
    </row>
    <row r="163" customFormat="false" ht="15" hidden="false" customHeight="false" outlineLevel="0" collapsed="false">
      <c r="A163" s="153" t="n">
        <v>2.22</v>
      </c>
      <c r="I163" s="152" t="e">
        <f aca="false">VLOOKUP(B165,[2]HoReCa!$A$1:$Q$1048576,15,0)</f>
        <v>#N/A</v>
      </c>
      <c r="J163" s="65" t="e">
        <f aca="false">F165-I163</f>
        <v>#N/A</v>
      </c>
      <c r="K163" s="152" t="e">
        <f aca="false">VLOOKUP(B165,[4]МФС!$C$1:$G$1048576,5,0)</f>
        <v>#N/A</v>
      </c>
      <c r="L163" s="152" t="e">
        <f aca="false">I163-K163</f>
        <v>#N/A</v>
      </c>
    </row>
    <row r="164" customFormat="false" ht="15" hidden="false" customHeight="false" outlineLevel="0" collapsed="false">
      <c r="A164" s="153" t="n">
        <v>2.23</v>
      </c>
      <c r="I164" s="152" t="e">
        <f aca="false">VLOOKUP(B166,[2]HoReCa!$A$1:$Q$1048576,15,0)</f>
        <v>#N/A</v>
      </c>
      <c r="J164" s="65" t="e">
        <f aca="false">F166-I164</f>
        <v>#N/A</v>
      </c>
      <c r="K164" s="152" t="e">
        <f aca="false">VLOOKUP(B166,[4]МФС!$C$1:$G$1048576,5,0)</f>
        <v>#N/A</v>
      </c>
      <c r="L164" s="152" t="e">
        <f aca="false">I164-K164</f>
        <v>#N/A</v>
      </c>
    </row>
    <row r="165" customFormat="false" ht="15" hidden="false" customHeight="false" outlineLevel="0" collapsed="false">
      <c r="A165" s="153" t="n">
        <v>2.24</v>
      </c>
      <c r="I165" s="152" t="e">
        <f aca="false">VLOOKUP(B167,[2]HoReCa!$A$1:$Q$1048576,15,0)</f>
        <v>#N/A</v>
      </c>
      <c r="J165" s="65" t="e">
        <f aca="false">F167-I165</f>
        <v>#N/A</v>
      </c>
      <c r="K165" s="152" t="e">
        <f aca="false">VLOOKUP(B167,[4]МФС!$C$1:$G$1048576,5,0)</f>
        <v>#N/A</v>
      </c>
      <c r="L165" s="152" t="e">
        <f aca="false">I165-K165</f>
        <v>#N/A</v>
      </c>
    </row>
    <row r="166" customFormat="false" ht="15" hidden="false" customHeight="false" outlineLevel="0" collapsed="false">
      <c r="A166" s="153" t="n">
        <v>2.25</v>
      </c>
      <c r="I166" s="152" t="e">
        <f aca="false">VLOOKUP(B168,[2]HoReCa!$A$1:$Q$1048576,15,0)</f>
        <v>#N/A</v>
      </c>
      <c r="J166" s="65" t="e">
        <f aca="false">F168-I166</f>
        <v>#N/A</v>
      </c>
      <c r="K166" s="152" t="e">
        <f aca="false">VLOOKUP(B168,[4]МФС!$C$1:$G$1048576,5,0)</f>
        <v>#N/A</v>
      </c>
      <c r="L166" s="152" t="e">
        <f aca="false">I166-K166</f>
        <v>#N/A</v>
      </c>
    </row>
    <row r="167" customFormat="false" ht="15" hidden="false" customHeight="false" outlineLevel="0" collapsed="false">
      <c r="A167" s="153" t="n">
        <v>2.26</v>
      </c>
      <c r="I167" s="152" t="e">
        <f aca="false">VLOOKUP(B169,[2]HoReCa!$A$1:$Q$1048576,15,0)</f>
        <v>#N/A</v>
      </c>
      <c r="J167" s="65" t="e">
        <f aca="false">F169-I167</f>
        <v>#N/A</v>
      </c>
      <c r="K167" s="152" t="e">
        <f aca="false">VLOOKUP(B169,[4]МФС!$C$1:$G$1048576,5,0)</f>
        <v>#N/A</v>
      </c>
      <c r="L167" s="152" t="e">
        <f aca="false">I167-K167</f>
        <v>#N/A</v>
      </c>
    </row>
    <row r="168" customFormat="false" ht="15" hidden="false" customHeight="false" outlineLevel="0" collapsed="false">
      <c r="A168" s="153" t="n">
        <v>2.27</v>
      </c>
      <c r="I168" s="152" t="e">
        <f aca="false">VLOOKUP(B170,[2]HoReCa!$A$1:$Q$1048576,15,0)</f>
        <v>#N/A</v>
      </c>
      <c r="J168" s="65" t="e">
        <f aca="false">F170-I168</f>
        <v>#N/A</v>
      </c>
      <c r="K168" s="152" t="e">
        <f aca="false">VLOOKUP(B170,[4]МФС!$C$1:$G$1048576,5,0)</f>
        <v>#N/A</v>
      </c>
      <c r="L168" s="152" t="e">
        <f aca="false">I168-K168</f>
        <v>#N/A</v>
      </c>
    </row>
    <row r="169" customFormat="false" ht="15" hidden="false" customHeight="false" outlineLevel="0" collapsed="false">
      <c r="A169" s="153" t="n">
        <v>2.28</v>
      </c>
      <c r="I169" s="152" t="e">
        <f aca="false">VLOOKUP(B171,[2]HoReCa!$A$1:$Q$1048576,15,0)</f>
        <v>#N/A</v>
      </c>
      <c r="J169" s="65" t="e">
        <f aca="false">F171-I169</f>
        <v>#N/A</v>
      </c>
      <c r="K169" s="152" t="e">
        <f aca="false">VLOOKUP(B171,[4]МФС!$C$1:$G$1048576,5,0)</f>
        <v>#N/A</v>
      </c>
      <c r="L169" s="152" t="e">
        <f aca="false">I169-K169</f>
        <v>#N/A</v>
      </c>
    </row>
    <row r="170" customFormat="false" ht="15" hidden="false" customHeight="false" outlineLevel="0" collapsed="false">
      <c r="A170" s="153" t="n">
        <v>2.29</v>
      </c>
      <c r="I170" s="152" t="e">
        <f aca="false">VLOOKUP(B172,[2]HoReCa!$A$1:$Q$1048576,15,0)</f>
        <v>#N/A</v>
      </c>
      <c r="J170" s="65" t="e">
        <f aca="false">F172-I170</f>
        <v>#N/A</v>
      </c>
      <c r="K170" s="152" t="e">
        <f aca="false">VLOOKUP(B172,[4]МФС!$C$1:$G$1048576,5,0)</f>
        <v>#N/A</v>
      </c>
      <c r="L170" s="152" t="e">
        <f aca="false">I170-K170</f>
        <v>#N/A</v>
      </c>
    </row>
    <row r="171" customFormat="false" ht="15" hidden="false" customHeight="false" outlineLevel="0" collapsed="false">
      <c r="A171" s="153" t="n">
        <v>2.3</v>
      </c>
      <c r="I171" s="152" t="e">
        <f aca="false">VLOOKUP(B173,[2]HoReCa!$A$1:$Q$1048576,15,0)</f>
        <v>#N/A</v>
      </c>
      <c r="J171" s="65" t="e">
        <f aca="false">F173-I171</f>
        <v>#N/A</v>
      </c>
      <c r="K171" s="152" t="e">
        <f aca="false">VLOOKUP(B173,[4]МФС!$C$1:$G$1048576,5,0)</f>
        <v>#N/A</v>
      </c>
      <c r="L171" s="152" t="e">
        <f aca="false">I171-K171</f>
        <v>#N/A</v>
      </c>
    </row>
    <row r="172" customFormat="false" ht="15" hidden="false" customHeight="false" outlineLevel="0" collapsed="false">
      <c r="A172" s="153" t="n">
        <v>2.31</v>
      </c>
      <c r="I172" s="152" t="e">
        <f aca="false">VLOOKUP(B174,[2]HoReCa!$A$1:$Q$1048576,15,0)</f>
        <v>#N/A</v>
      </c>
      <c r="J172" s="65" t="e">
        <f aca="false">F174-I172</f>
        <v>#N/A</v>
      </c>
      <c r="K172" s="152" t="e">
        <f aca="false">VLOOKUP(B174,[4]МФС!$C$1:$G$1048576,5,0)</f>
        <v>#N/A</v>
      </c>
      <c r="L172" s="152" t="e">
        <f aca="false">I172-K172</f>
        <v>#N/A</v>
      </c>
    </row>
    <row r="173" customFormat="false" ht="15" hidden="false" customHeight="false" outlineLevel="0" collapsed="false">
      <c r="A173" s="153" t="n">
        <v>2.32</v>
      </c>
      <c r="I173" s="152" t="e">
        <f aca="false">VLOOKUP(B175,[2]HoReCa!$A$1:$Q$1048576,15,0)</f>
        <v>#N/A</v>
      </c>
      <c r="J173" s="65" t="e">
        <f aca="false">F175-I173</f>
        <v>#N/A</v>
      </c>
      <c r="K173" s="152" t="e">
        <f aca="false">VLOOKUP(B175,[4]МФС!$C$1:$G$1048576,5,0)</f>
        <v>#N/A</v>
      </c>
      <c r="L173" s="152" t="e">
        <f aca="false">I173-K173</f>
        <v>#N/A</v>
      </c>
    </row>
    <row r="174" customFormat="false" ht="15" hidden="false" customHeight="false" outlineLevel="0" collapsed="false">
      <c r="A174" s="153" t="n">
        <v>2.33</v>
      </c>
      <c r="I174" s="152" t="e">
        <f aca="false">VLOOKUP(B176,[2]HoReCa!$A$1:$Q$1048576,15,0)</f>
        <v>#N/A</v>
      </c>
      <c r="J174" s="65" t="e">
        <f aca="false">F176-I174</f>
        <v>#N/A</v>
      </c>
      <c r="K174" s="152" t="e">
        <f aca="false">VLOOKUP(B176,[4]МФС!$C$1:$G$1048576,5,0)</f>
        <v>#N/A</v>
      </c>
      <c r="L174" s="152" t="e">
        <f aca="false">I174-K174</f>
        <v>#N/A</v>
      </c>
    </row>
    <row r="175" customFormat="false" ht="15" hidden="false" customHeight="false" outlineLevel="0" collapsed="false">
      <c r="A175" s="153" t="n">
        <v>2.34</v>
      </c>
      <c r="I175" s="152" t="e">
        <f aca="false">VLOOKUP(B177,[2]HoReCa!$A$1:$Q$1048576,15,0)</f>
        <v>#N/A</v>
      </c>
      <c r="J175" s="65" t="e">
        <f aca="false">F177-I175</f>
        <v>#N/A</v>
      </c>
      <c r="K175" s="152" t="e">
        <f aca="false">VLOOKUP(B177,[4]МФС!$C$1:$G$1048576,5,0)</f>
        <v>#N/A</v>
      </c>
      <c r="L175" s="152" t="e">
        <f aca="false">I175-K175</f>
        <v>#N/A</v>
      </c>
    </row>
    <row r="176" customFormat="false" ht="15" hidden="false" customHeight="false" outlineLevel="0" collapsed="false">
      <c r="A176" s="153" t="n">
        <v>2.35</v>
      </c>
      <c r="I176" s="152" t="e">
        <f aca="false">VLOOKUP(B178,[2]HoReCa!$A$1:$Q$1048576,15,0)</f>
        <v>#N/A</v>
      </c>
      <c r="J176" s="65" t="e">
        <f aca="false">F178-I176</f>
        <v>#N/A</v>
      </c>
      <c r="K176" s="152" t="e">
        <f aca="false">VLOOKUP(B178,[4]МФС!$C$1:$G$1048576,5,0)</f>
        <v>#N/A</v>
      </c>
      <c r="L176" s="152" t="e">
        <f aca="false">I176-K176</f>
        <v>#N/A</v>
      </c>
    </row>
    <row r="177" customFormat="false" ht="15" hidden="false" customHeight="false" outlineLevel="0" collapsed="false">
      <c r="A177" s="153" t="n">
        <v>2.36</v>
      </c>
      <c r="I177" s="152" t="e">
        <f aca="false">VLOOKUP(B179,[2]HoReCa!$A$1:$Q$1048576,15,0)</f>
        <v>#N/A</v>
      </c>
      <c r="J177" s="65" t="e">
        <f aca="false">F179-I177</f>
        <v>#N/A</v>
      </c>
      <c r="K177" s="152" t="e">
        <f aca="false">VLOOKUP(B179,[4]МФС!$C$1:$G$1048576,5,0)</f>
        <v>#N/A</v>
      </c>
      <c r="L177" s="152" t="e">
        <f aca="false">I177-K177</f>
        <v>#N/A</v>
      </c>
    </row>
    <row r="178" customFormat="false" ht="15" hidden="false" customHeight="false" outlineLevel="0" collapsed="false">
      <c r="A178" s="153" t="n">
        <v>2.37</v>
      </c>
      <c r="I178" s="152" t="e">
        <f aca="false">VLOOKUP(B180,[2]HoReCa!$A$1:$Q$1048576,15,0)</f>
        <v>#N/A</v>
      </c>
      <c r="J178" s="65" t="e">
        <f aca="false">F180-I178</f>
        <v>#N/A</v>
      </c>
      <c r="K178" s="152" t="e">
        <f aca="false">VLOOKUP(B180,[4]МФС!$C$1:$G$1048576,5,0)</f>
        <v>#N/A</v>
      </c>
      <c r="L178" s="152" t="e">
        <f aca="false">I178-K178</f>
        <v>#N/A</v>
      </c>
    </row>
    <row r="179" customFormat="false" ht="15" hidden="false" customHeight="false" outlineLevel="0" collapsed="false">
      <c r="A179" s="153" t="n">
        <v>2.38</v>
      </c>
      <c r="I179" s="152" t="e">
        <f aca="false">VLOOKUP(B181,[2]HoReCa!$A$1:$Q$1048576,15,0)</f>
        <v>#N/A</v>
      </c>
      <c r="J179" s="65" t="e">
        <f aca="false">F181-I179</f>
        <v>#N/A</v>
      </c>
      <c r="K179" s="152" t="e">
        <f aca="false">VLOOKUP(B181,[4]МФС!$C$1:$G$1048576,5,0)</f>
        <v>#N/A</v>
      </c>
      <c r="L179" s="152" t="e">
        <f aca="false">I179-K179</f>
        <v>#N/A</v>
      </c>
    </row>
    <row r="180" customFormat="false" ht="15" hidden="false" customHeight="false" outlineLevel="0" collapsed="false">
      <c r="A180" s="153" t="n">
        <v>2.39</v>
      </c>
      <c r="I180" s="152" t="e">
        <f aca="false">VLOOKUP(B182,[2]HoReCa!$A$1:$Q$1048576,15,0)</f>
        <v>#N/A</v>
      </c>
      <c r="J180" s="65" t="e">
        <f aca="false">F182-I180</f>
        <v>#N/A</v>
      </c>
      <c r="K180" s="152" t="e">
        <f aca="false">VLOOKUP(B182,[4]МФС!$C$1:$G$1048576,5,0)</f>
        <v>#N/A</v>
      </c>
      <c r="L180" s="152" t="e">
        <f aca="false">I180-K180</f>
        <v>#N/A</v>
      </c>
    </row>
    <row r="181" customFormat="false" ht="15" hidden="false" customHeight="false" outlineLevel="0" collapsed="false">
      <c r="A181" s="153" t="n">
        <v>2.4</v>
      </c>
      <c r="I181" s="152" t="e">
        <f aca="false">VLOOKUP(B183,[2]HoReCa!$A$1:$Q$1048576,15,0)</f>
        <v>#N/A</v>
      </c>
      <c r="J181" s="65" t="e">
        <f aca="false">F183-I181</f>
        <v>#N/A</v>
      </c>
      <c r="K181" s="152" t="e">
        <f aca="false">VLOOKUP(B183,[4]МФС!$C$1:$G$1048576,5,0)</f>
        <v>#N/A</v>
      </c>
      <c r="L181" s="152" t="e">
        <f aca="false">I181-K181</f>
        <v>#N/A</v>
      </c>
    </row>
    <row r="182" customFormat="false" ht="15" hidden="false" customHeight="false" outlineLevel="0" collapsed="false">
      <c r="A182" s="153" t="n">
        <v>2.41</v>
      </c>
      <c r="I182" s="152" t="e">
        <f aca="false">VLOOKUP(B184,[2]HoReCa!$A$1:$Q$1048576,15,0)</f>
        <v>#N/A</v>
      </c>
      <c r="J182" s="65" t="e">
        <f aca="false">F184-I182</f>
        <v>#N/A</v>
      </c>
      <c r="K182" s="152" t="e">
        <f aca="false">VLOOKUP(B184,[4]МФС!$C$1:$G$1048576,5,0)</f>
        <v>#N/A</v>
      </c>
      <c r="L182" s="152" t="e">
        <f aca="false">I182-K182</f>
        <v>#N/A</v>
      </c>
    </row>
    <row r="183" customFormat="false" ht="15" hidden="false" customHeight="false" outlineLevel="0" collapsed="false">
      <c r="A183" s="153" t="n">
        <v>2.42</v>
      </c>
      <c r="I183" s="152" t="e">
        <f aca="false">VLOOKUP(B185,[2]HoReCa!$A$1:$Q$1048576,15,0)</f>
        <v>#N/A</v>
      </c>
      <c r="J183" s="65" t="e">
        <f aca="false">F185-I183</f>
        <v>#N/A</v>
      </c>
      <c r="K183" s="152" t="e">
        <f aca="false">VLOOKUP(B185,[4]МФС!$C$1:$G$1048576,5,0)</f>
        <v>#N/A</v>
      </c>
      <c r="L183" s="152" t="e">
        <f aca="false">I183-K183</f>
        <v>#N/A</v>
      </c>
    </row>
    <row r="184" customFormat="false" ht="15" hidden="false" customHeight="false" outlineLevel="0" collapsed="false">
      <c r="A184" s="153" t="n">
        <v>2.43</v>
      </c>
      <c r="I184" s="152" t="e">
        <f aca="false">VLOOKUP(B186,[2]HoReCa!$A$1:$Q$1048576,15,0)</f>
        <v>#N/A</v>
      </c>
      <c r="J184" s="65" t="e">
        <f aca="false">F186-I184</f>
        <v>#N/A</v>
      </c>
      <c r="K184" s="152" t="e">
        <f aca="false">VLOOKUP(B186,[4]МФС!$C$1:$G$1048576,5,0)</f>
        <v>#N/A</v>
      </c>
      <c r="L184" s="152" t="e">
        <f aca="false">I184-K184</f>
        <v>#N/A</v>
      </c>
    </row>
    <row r="185" customFormat="false" ht="15" hidden="false" customHeight="false" outlineLevel="0" collapsed="false">
      <c r="A185" s="153" t="n">
        <v>2.44</v>
      </c>
      <c r="I185" s="152" t="e">
        <f aca="false">VLOOKUP(B187,[2]HoReCa!$A$1:$Q$1048576,15,0)</f>
        <v>#N/A</v>
      </c>
      <c r="J185" s="65" t="e">
        <f aca="false">F187-I185</f>
        <v>#N/A</v>
      </c>
      <c r="K185" s="152" t="e">
        <f aca="false">VLOOKUP(B187,[4]МФС!$C$1:$G$1048576,5,0)</f>
        <v>#N/A</v>
      </c>
      <c r="L185" s="152" t="e">
        <f aca="false">I185-K185</f>
        <v>#N/A</v>
      </c>
    </row>
    <row r="186" customFormat="false" ht="15" hidden="false" customHeight="false" outlineLevel="0" collapsed="false">
      <c r="A186" s="153" t="n">
        <v>2.45</v>
      </c>
      <c r="I186" s="152" t="e">
        <f aca="false">VLOOKUP(B188,[2]HoReCa!$A$1:$Q$1048576,15,0)</f>
        <v>#N/A</v>
      </c>
      <c r="J186" s="65" t="e">
        <f aca="false">F188-I186</f>
        <v>#N/A</v>
      </c>
      <c r="K186" s="152" t="e">
        <f aca="false">VLOOKUP(B188,[4]МФС!$C$1:$G$1048576,5,0)</f>
        <v>#N/A</v>
      </c>
      <c r="L186" s="152" t="e">
        <f aca="false">I186-K186</f>
        <v>#N/A</v>
      </c>
    </row>
    <row r="187" customFormat="false" ht="15" hidden="false" customHeight="false" outlineLevel="0" collapsed="false">
      <c r="A187" s="153" t="n">
        <v>2.46</v>
      </c>
      <c r="I187" s="152" t="e">
        <f aca="false">VLOOKUP(B189,[2]HoReCa!$A$1:$Q$1048576,15,0)</f>
        <v>#N/A</v>
      </c>
      <c r="J187" s="65" t="e">
        <f aca="false">F189-I187</f>
        <v>#N/A</v>
      </c>
      <c r="K187" s="152" t="e">
        <f aca="false">VLOOKUP(B189,[4]МФС!$C$1:$G$1048576,5,0)</f>
        <v>#N/A</v>
      </c>
      <c r="L187" s="152" t="e">
        <f aca="false">I187-K187</f>
        <v>#N/A</v>
      </c>
    </row>
    <row r="188" customFormat="false" ht="15" hidden="false" customHeight="false" outlineLevel="0" collapsed="false">
      <c r="A188" s="153" t="n">
        <v>2.47</v>
      </c>
      <c r="I188" s="152" t="e">
        <f aca="false">VLOOKUP(B190,[2]HoReCa!$A$1:$Q$1048576,15,0)</f>
        <v>#N/A</v>
      </c>
      <c r="J188" s="65" t="e">
        <f aca="false">F190-I188</f>
        <v>#N/A</v>
      </c>
      <c r="K188" s="152" t="e">
        <f aca="false">VLOOKUP(B190,[4]МФС!$C$1:$G$1048576,5,0)</f>
        <v>#N/A</v>
      </c>
      <c r="L188" s="152" t="e">
        <f aca="false">I188-K188</f>
        <v>#N/A</v>
      </c>
    </row>
    <row r="189" customFormat="false" ht="15" hidden="false" customHeight="false" outlineLevel="0" collapsed="false">
      <c r="A189" s="153" t="n">
        <v>2.48</v>
      </c>
      <c r="I189" s="152" t="e">
        <f aca="false">VLOOKUP(B191,[2]HoReCa!$A$1:$Q$1048576,15,0)</f>
        <v>#N/A</v>
      </c>
      <c r="J189" s="65" t="e">
        <f aca="false">F191-I189</f>
        <v>#N/A</v>
      </c>
      <c r="K189" s="152" t="e">
        <f aca="false">VLOOKUP(B191,[4]МФС!$C$1:$G$1048576,5,0)</f>
        <v>#N/A</v>
      </c>
      <c r="L189" s="152" t="e">
        <f aca="false">I189-K189</f>
        <v>#N/A</v>
      </c>
    </row>
    <row r="190" customFormat="false" ht="15" hidden="false" customHeight="false" outlineLevel="0" collapsed="false">
      <c r="A190" s="153" t="n">
        <v>2.49</v>
      </c>
      <c r="I190" s="152" t="e">
        <f aca="false">VLOOKUP(B192,[2]HoReCa!$A$1:$Q$1048576,15,0)</f>
        <v>#N/A</v>
      </c>
      <c r="J190" s="65" t="e">
        <f aca="false">F192-I190</f>
        <v>#N/A</v>
      </c>
      <c r="K190" s="152" t="e">
        <f aca="false">VLOOKUP(B192,[4]МФС!$C$1:$G$1048576,5,0)</f>
        <v>#N/A</v>
      </c>
      <c r="L190" s="152" t="e">
        <f aca="false">I190-K190</f>
        <v>#N/A</v>
      </c>
    </row>
    <row r="191" customFormat="false" ht="15" hidden="false" customHeight="false" outlineLevel="0" collapsed="false">
      <c r="A191" s="153" t="n">
        <v>2.5</v>
      </c>
      <c r="I191" s="152" t="e">
        <f aca="false">VLOOKUP(B193,[2]HoReCa!$A$1:$Q$1048576,15,0)</f>
        <v>#N/A</v>
      </c>
      <c r="J191" s="65" t="e">
        <f aca="false">F193-I191</f>
        <v>#N/A</v>
      </c>
      <c r="K191" s="152" t="e">
        <f aca="false">VLOOKUP(B193,[4]МФС!$C$1:$G$1048576,5,0)</f>
        <v>#N/A</v>
      </c>
      <c r="L191" s="152" t="e">
        <f aca="false">I191-K191</f>
        <v>#N/A</v>
      </c>
    </row>
    <row r="192" customFormat="false" ht="15" hidden="false" customHeight="false" outlineLevel="0" collapsed="false">
      <c r="A192" s="153" t="n">
        <v>2.51</v>
      </c>
      <c r="I192" s="152" t="e">
        <f aca="false">VLOOKUP(B194,[2]HoReCa!$A$1:$Q$1048576,15,0)</f>
        <v>#N/A</v>
      </c>
      <c r="J192" s="65" t="e">
        <f aca="false">F194-I192</f>
        <v>#N/A</v>
      </c>
      <c r="K192" s="152" t="e">
        <f aca="false">VLOOKUP(B194,[4]МФС!$C$1:$G$1048576,5,0)</f>
        <v>#N/A</v>
      </c>
      <c r="L192" s="152" t="e">
        <f aca="false">I192-K192</f>
        <v>#N/A</v>
      </c>
    </row>
    <row r="193" customFormat="false" ht="15" hidden="false" customHeight="false" outlineLevel="0" collapsed="false">
      <c r="A193" s="153" t="n">
        <v>2.52</v>
      </c>
      <c r="I193" s="152" t="e">
        <f aca="false">VLOOKUP(B195,[2]HoReCa!$A$1:$Q$1048576,15,0)</f>
        <v>#N/A</v>
      </c>
      <c r="J193" s="65" t="e">
        <f aca="false">F195-I193</f>
        <v>#N/A</v>
      </c>
      <c r="K193" s="152" t="e">
        <f aca="false">VLOOKUP(B195,[4]МФС!$C$1:$G$1048576,5,0)</f>
        <v>#N/A</v>
      </c>
      <c r="L193" s="152" t="e">
        <f aca="false">I193-K193</f>
        <v>#N/A</v>
      </c>
    </row>
    <row r="194" customFormat="false" ht="15" hidden="false" customHeight="false" outlineLevel="0" collapsed="false">
      <c r="A194" s="153" t="n">
        <v>2.53</v>
      </c>
      <c r="I194" s="152" t="e">
        <f aca="false">VLOOKUP(B196,[2]HoReCa!$A$1:$Q$1048576,15,0)</f>
        <v>#N/A</v>
      </c>
      <c r="J194" s="65" t="e">
        <f aca="false">F196-I194</f>
        <v>#N/A</v>
      </c>
      <c r="K194" s="152" t="e">
        <f aca="false">VLOOKUP(B196,[4]МФС!$C$1:$G$1048576,5,0)</f>
        <v>#N/A</v>
      </c>
      <c r="L194" s="152" t="e">
        <f aca="false">I194-K194</f>
        <v>#N/A</v>
      </c>
    </row>
    <row r="195" customFormat="false" ht="15" hidden="false" customHeight="false" outlineLevel="0" collapsed="false">
      <c r="A195" s="153" t="n">
        <v>2.54</v>
      </c>
      <c r="I195" s="152" t="e">
        <f aca="false">VLOOKUP(B197,[2]HoReCa!$A$1:$Q$1048576,15,0)</f>
        <v>#N/A</v>
      </c>
      <c r="J195" s="65" t="e">
        <f aca="false">F197-I195</f>
        <v>#N/A</v>
      </c>
      <c r="K195" s="152" t="e">
        <f aca="false">VLOOKUP(B197,[4]МФС!$C$1:$G$1048576,5,0)</f>
        <v>#N/A</v>
      </c>
      <c r="L195" s="152" t="e">
        <f aca="false">I195-K195</f>
        <v>#N/A</v>
      </c>
    </row>
    <row r="196" customFormat="false" ht="15" hidden="false" customHeight="false" outlineLevel="0" collapsed="false">
      <c r="A196" s="153" t="n">
        <v>2.55</v>
      </c>
      <c r="I196" s="152" t="e">
        <f aca="false">VLOOKUP(B198,[2]HoReCa!$A$1:$Q$1048576,15,0)</f>
        <v>#N/A</v>
      </c>
      <c r="J196" s="65" t="e">
        <f aca="false">F198-I196</f>
        <v>#N/A</v>
      </c>
      <c r="K196" s="152" t="e">
        <f aca="false">VLOOKUP(B198,[4]МФС!$C$1:$G$1048576,5,0)</f>
        <v>#N/A</v>
      </c>
      <c r="L196" s="152" t="e">
        <f aca="false">I196-K196</f>
        <v>#N/A</v>
      </c>
    </row>
    <row r="197" customFormat="false" ht="15" hidden="false" customHeight="false" outlineLevel="0" collapsed="false">
      <c r="A197" s="153" t="n">
        <v>2.56</v>
      </c>
      <c r="I197" s="152" t="e">
        <f aca="false">VLOOKUP(B199,[2]HoReCa!$A$1:$Q$1048576,15,0)</f>
        <v>#N/A</v>
      </c>
      <c r="J197" s="65" t="e">
        <f aca="false">F199-I197</f>
        <v>#N/A</v>
      </c>
      <c r="K197" s="152" t="e">
        <f aca="false">VLOOKUP(B199,[4]МФС!$C$1:$G$1048576,5,0)</f>
        <v>#N/A</v>
      </c>
      <c r="L197" s="152" t="e">
        <f aca="false">I197-K197</f>
        <v>#N/A</v>
      </c>
    </row>
    <row r="198" customFormat="false" ht="15" hidden="false" customHeight="false" outlineLevel="0" collapsed="false">
      <c r="A198" s="153" t="n">
        <v>2.57</v>
      </c>
      <c r="I198" s="152" t="e">
        <f aca="false">VLOOKUP(B200,[2]HoReCa!$A$1:$Q$1048576,15,0)</f>
        <v>#N/A</v>
      </c>
      <c r="J198" s="65" t="e">
        <f aca="false">F200-I198</f>
        <v>#N/A</v>
      </c>
      <c r="K198" s="152" t="e">
        <f aca="false">VLOOKUP(B200,[4]МФС!$C$1:$G$1048576,5,0)</f>
        <v>#N/A</v>
      </c>
      <c r="L198" s="152" t="e">
        <f aca="false">I198-K198</f>
        <v>#N/A</v>
      </c>
    </row>
    <row r="199" customFormat="false" ht="15" hidden="false" customHeight="false" outlineLevel="0" collapsed="false">
      <c r="A199" s="153" t="n">
        <v>2.58</v>
      </c>
      <c r="I199" s="152" t="e">
        <f aca="false">VLOOKUP(B201,[2]HoReCa!$A$1:$Q$1048576,15,0)</f>
        <v>#N/A</v>
      </c>
      <c r="J199" s="65" t="e">
        <f aca="false">F201-I199</f>
        <v>#N/A</v>
      </c>
      <c r="K199" s="152" t="e">
        <f aca="false">VLOOKUP(B201,[4]МФС!$C$1:$G$1048576,5,0)</f>
        <v>#N/A</v>
      </c>
      <c r="L199" s="152" t="e">
        <f aca="false">I199-K199</f>
        <v>#N/A</v>
      </c>
    </row>
    <row r="200" customFormat="false" ht="15" hidden="false" customHeight="false" outlineLevel="0" collapsed="false">
      <c r="A200" s="153" t="n">
        <v>2.59</v>
      </c>
      <c r="I200" s="152" t="e">
        <f aca="false">VLOOKUP(B202,[2]HoReCa!$A$1:$Q$1048576,15,0)</f>
        <v>#N/A</v>
      </c>
      <c r="J200" s="65" t="e">
        <f aca="false">F202-I200</f>
        <v>#N/A</v>
      </c>
      <c r="K200" s="152" t="e">
        <f aca="false">VLOOKUP(B202,[4]МФС!$C$1:$G$1048576,5,0)</f>
        <v>#N/A</v>
      </c>
      <c r="L200" s="152" t="e">
        <f aca="false">I200-K200</f>
        <v>#N/A</v>
      </c>
    </row>
    <row r="201" customFormat="false" ht="15" hidden="false" customHeight="false" outlineLevel="0" collapsed="false">
      <c r="A201" s="153" t="n">
        <v>2.6</v>
      </c>
      <c r="I201" s="152" t="e">
        <f aca="false">VLOOKUP(B203,[2]HoReCa!$A$1:$Q$1048576,15,0)</f>
        <v>#N/A</v>
      </c>
      <c r="J201" s="65" t="e">
        <f aca="false">F203-I201</f>
        <v>#N/A</v>
      </c>
      <c r="K201" s="152" t="e">
        <f aca="false">VLOOKUP(B203,[4]МФС!$C$1:$G$1048576,5,0)</f>
        <v>#N/A</v>
      </c>
      <c r="L201" s="152" t="e">
        <f aca="false">I201-K201</f>
        <v>#N/A</v>
      </c>
    </row>
    <row r="202" customFormat="false" ht="15" hidden="false" customHeight="false" outlineLevel="0" collapsed="false">
      <c r="A202" s="153" t="n">
        <v>2.61</v>
      </c>
      <c r="I202" s="152" t="e">
        <f aca="false">VLOOKUP(B204,[2]HoReCa!$A$1:$Q$1048576,15,0)</f>
        <v>#N/A</v>
      </c>
      <c r="J202" s="65" t="e">
        <f aca="false">F204-I202</f>
        <v>#N/A</v>
      </c>
      <c r="K202" s="152" t="e">
        <f aca="false">VLOOKUP(B204,[4]МФС!$C$1:$G$1048576,5,0)</f>
        <v>#N/A</v>
      </c>
      <c r="L202" s="152" t="e">
        <f aca="false">I202-K202</f>
        <v>#N/A</v>
      </c>
    </row>
    <row r="203" customFormat="false" ht="15" hidden="false" customHeight="false" outlineLevel="0" collapsed="false">
      <c r="A203" s="153" t="n">
        <v>2.62</v>
      </c>
      <c r="I203" s="152" t="e">
        <f aca="false">VLOOKUP(B205,[2]HoReCa!$A$1:$Q$1048576,15,0)</f>
        <v>#N/A</v>
      </c>
      <c r="J203" s="65" t="e">
        <f aca="false">F205-I203</f>
        <v>#N/A</v>
      </c>
      <c r="K203" s="152" t="e">
        <f aca="false">VLOOKUP(B205,[4]МФС!$C$1:$G$1048576,5,0)</f>
        <v>#N/A</v>
      </c>
      <c r="L203" s="152" t="e">
        <f aca="false">I203-K203</f>
        <v>#N/A</v>
      </c>
    </row>
    <row r="204" customFormat="false" ht="15" hidden="false" customHeight="false" outlineLevel="0" collapsed="false">
      <c r="A204" s="153" t="n">
        <v>2.63</v>
      </c>
      <c r="I204" s="152" t="e">
        <f aca="false">VLOOKUP(B206,[2]HoReCa!$A$1:$Q$1048576,15,0)</f>
        <v>#N/A</v>
      </c>
      <c r="J204" s="65" t="e">
        <f aca="false">F206-I204</f>
        <v>#N/A</v>
      </c>
      <c r="K204" s="152" t="e">
        <f aca="false">VLOOKUP(B206,[4]МФС!$C$1:$G$1048576,5,0)</f>
        <v>#N/A</v>
      </c>
      <c r="L204" s="152" t="e">
        <f aca="false">I204-K204</f>
        <v>#N/A</v>
      </c>
    </row>
    <row r="205" customFormat="false" ht="15" hidden="false" customHeight="false" outlineLevel="0" collapsed="false">
      <c r="A205" s="153" t="n">
        <v>2.64</v>
      </c>
      <c r="I205" s="152" t="e">
        <f aca="false">VLOOKUP(B207,[2]HoReCa!$A$1:$Q$1048576,15,0)</f>
        <v>#N/A</v>
      </c>
      <c r="J205" s="65" t="e">
        <f aca="false">F207-I205</f>
        <v>#N/A</v>
      </c>
      <c r="K205" s="152" t="e">
        <f aca="false">VLOOKUP(B207,[4]МФС!$C$1:$G$1048576,5,0)</f>
        <v>#N/A</v>
      </c>
      <c r="L205" s="152" t="e">
        <f aca="false">I205-K205</f>
        <v>#N/A</v>
      </c>
    </row>
    <row r="206" customFormat="false" ht="15" hidden="false" customHeight="false" outlineLevel="0" collapsed="false">
      <c r="A206" s="153" t="n">
        <v>2.65</v>
      </c>
      <c r="I206" s="152" t="e">
        <f aca="false">VLOOKUP(B208,[2]HoReCa!$A$1:$Q$1048576,15,0)</f>
        <v>#N/A</v>
      </c>
      <c r="J206" s="65" t="e">
        <f aca="false">F208-I206</f>
        <v>#N/A</v>
      </c>
      <c r="K206" s="152" t="e">
        <f aca="false">VLOOKUP(B208,[4]МФС!$C$1:$G$1048576,5,0)</f>
        <v>#N/A</v>
      </c>
      <c r="L206" s="152" t="e">
        <f aca="false">I206-K206</f>
        <v>#N/A</v>
      </c>
    </row>
    <row r="207" customFormat="false" ht="15" hidden="false" customHeight="false" outlineLevel="0" collapsed="false">
      <c r="A207" s="153" t="n">
        <v>2.66</v>
      </c>
      <c r="I207" s="152" t="e">
        <f aca="false">VLOOKUP(B209,[2]HoReCa!$A$1:$Q$1048576,15,0)</f>
        <v>#N/A</v>
      </c>
      <c r="J207" s="65" t="e">
        <f aca="false">F209-I207</f>
        <v>#N/A</v>
      </c>
      <c r="K207" s="152" t="e">
        <f aca="false">VLOOKUP(B209,[4]МФС!$C$1:$G$1048576,5,0)</f>
        <v>#N/A</v>
      </c>
      <c r="L207" s="152" t="e">
        <f aca="false">I207-K207</f>
        <v>#N/A</v>
      </c>
    </row>
    <row r="208" customFormat="false" ht="15" hidden="false" customHeight="false" outlineLevel="0" collapsed="false">
      <c r="A208" s="153" t="n">
        <v>2.67</v>
      </c>
      <c r="I208" s="152" t="e">
        <f aca="false">VLOOKUP(B210,[2]HoReCa!$A$1:$Q$1048576,15,0)</f>
        <v>#N/A</v>
      </c>
      <c r="J208" s="65" t="e">
        <f aca="false">F210-I208</f>
        <v>#N/A</v>
      </c>
      <c r="K208" s="152" t="e">
        <f aca="false">VLOOKUP(B210,[4]МФС!$C$1:$G$1048576,5,0)</f>
        <v>#N/A</v>
      </c>
      <c r="L208" s="152" t="e">
        <f aca="false">I208-K208</f>
        <v>#N/A</v>
      </c>
    </row>
    <row r="209" customFormat="false" ht="15" hidden="false" customHeight="false" outlineLevel="0" collapsed="false">
      <c r="A209" s="153" t="n">
        <v>2.68</v>
      </c>
      <c r="I209" s="152" t="e">
        <f aca="false">VLOOKUP(B211,[2]HoReCa!$A$1:$Q$1048576,15,0)</f>
        <v>#N/A</v>
      </c>
      <c r="J209" s="65" t="e">
        <f aca="false">F211-I209</f>
        <v>#N/A</v>
      </c>
      <c r="K209" s="152" t="e">
        <f aca="false">VLOOKUP(B211,[4]МФС!$C$1:$G$1048576,5,0)</f>
        <v>#N/A</v>
      </c>
      <c r="L209" s="152" t="e">
        <f aca="false">I209-K209</f>
        <v>#N/A</v>
      </c>
    </row>
    <row r="210" customFormat="false" ht="15" hidden="false" customHeight="false" outlineLevel="0" collapsed="false">
      <c r="A210" s="153" t="n">
        <v>2.69</v>
      </c>
      <c r="I210" s="152" t="e">
        <f aca="false">VLOOKUP(B212,[2]HoReCa!$A$1:$Q$1048576,15,0)</f>
        <v>#N/A</v>
      </c>
      <c r="J210" s="65" t="e">
        <f aca="false">F212-I210</f>
        <v>#N/A</v>
      </c>
      <c r="K210" s="152" t="e">
        <f aca="false">VLOOKUP(B212,[4]МФС!$C$1:$G$1048576,5,0)</f>
        <v>#N/A</v>
      </c>
      <c r="L210" s="152" t="e">
        <f aca="false">I210-K210</f>
        <v>#N/A</v>
      </c>
    </row>
    <row r="211" customFormat="false" ht="15" hidden="false" customHeight="false" outlineLevel="0" collapsed="false">
      <c r="A211" s="153" t="n">
        <v>2.7</v>
      </c>
      <c r="I211" s="152" t="e">
        <f aca="false">VLOOKUP(B213,[2]HoReCa!$A$1:$Q$1048576,15,0)</f>
        <v>#N/A</v>
      </c>
      <c r="J211" s="65" t="e">
        <f aca="false">F213-I211</f>
        <v>#N/A</v>
      </c>
      <c r="K211" s="152" t="e">
        <f aca="false">VLOOKUP(B213,[4]МФС!$C$1:$G$1048576,5,0)</f>
        <v>#N/A</v>
      </c>
      <c r="L211" s="152" t="e">
        <f aca="false">I211-K211</f>
        <v>#N/A</v>
      </c>
    </row>
    <row r="212" customFormat="false" ht="15" hidden="false" customHeight="false" outlineLevel="0" collapsed="false">
      <c r="A212" s="153" t="n">
        <v>2.71</v>
      </c>
      <c r="I212" s="152" t="e">
        <f aca="false">VLOOKUP(B214,[2]HoReCa!$A$1:$Q$1048576,15,0)</f>
        <v>#N/A</v>
      </c>
      <c r="J212" s="65" t="e">
        <f aca="false">F214-I212</f>
        <v>#N/A</v>
      </c>
      <c r="K212" s="152" t="e">
        <f aca="false">VLOOKUP(B214,[4]МФС!$C$1:$G$1048576,5,0)</f>
        <v>#N/A</v>
      </c>
      <c r="L212" s="152" t="e">
        <f aca="false">I212-K212</f>
        <v>#N/A</v>
      </c>
    </row>
    <row r="213" customFormat="false" ht="15" hidden="false" customHeight="false" outlineLevel="0" collapsed="false">
      <c r="A213" s="153" t="n">
        <v>2.72</v>
      </c>
      <c r="I213" s="152" t="e">
        <f aca="false">VLOOKUP(B215,[2]HoReCa!$A$1:$Q$1048576,15,0)</f>
        <v>#N/A</v>
      </c>
      <c r="J213" s="65" t="e">
        <f aca="false">F215-I213</f>
        <v>#N/A</v>
      </c>
      <c r="K213" s="152" t="e">
        <f aca="false">VLOOKUP(B215,[4]МФС!$C$1:$G$1048576,5,0)</f>
        <v>#N/A</v>
      </c>
      <c r="L213" s="152" t="e">
        <f aca="false">I213-K213</f>
        <v>#N/A</v>
      </c>
    </row>
    <row r="214" customFormat="false" ht="15" hidden="false" customHeight="false" outlineLevel="0" collapsed="false">
      <c r="A214" s="153" t="n">
        <v>2.73</v>
      </c>
      <c r="I214" s="152" t="e">
        <f aca="false">VLOOKUP(B216,[2]HoReCa!$A$1:$Q$1048576,15,0)</f>
        <v>#N/A</v>
      </c>
      <c r="J214" s="65" t="e">
        <f aca="false">F216-I214</f>
        <v>#N/A</v>
      </c>
      <c r="K214" s="152" t="e">
        <f aca="false">VLOOKUP(B216,[4]МФС!$C$1:$G$1048576,5,0)</f>
        <v>#N/A</v>
      </c>
      <c r="L214" s="152" t="e">
        <f aca="false">I214-K214</f>
        <v>#N/A</v>
      </c>
    </row>
    <row r="215" customFormat="false" ht="15" hidden="false" customHeight="false" outlineLevel="0" collapsed="false">
      <c r="A215" s="153" t="n">
        <v>2.74</v>
      </c>
      <c r="I215" s="152" t="e">
        <f aca="false">VLOOKUP(B217,[2]HoReCa!$A$1:$Q$1048576,15,0)</f>
        <v>#N/A</v>
      </c>
      <c r="J215" s="65" t="e">
        <f aca="false">F217-I215</f>
        <v>#N/A</v>
      </c>
      <c r="K215" s="152" t="e">
        <f aca="false">VLOOKUP(B217,[4]МФС!$C$1:$G$1048576,5,0)</f>
        <v>#N/A</v>
      </c>
      <c r="L215" s="152" t="e">
        <f aca="false">I215-K215</f>
        <v>#N/A</v>
      </c>
    </row>
    <row r="216" customFormat="false" ht="15" hidden="false" customHeight="false" outlineLevel="0" collapsed="false">
      <c r="A216" s="153" t="n">
        <v>2.75</v>
      </c>
      <c r="I216" s="152" t="e">
        <f aca="false">VLOOKUP(B218,[2]HoReCa!$A$1:$Q$1048576,15,0)</f>
        <v>#N/A</v>
      </c>
      <c r="J216" s="65" t="e">
        <f aca="false">F218-I216</f>
        <v>#N/A</v>
      </c>
      <c r="K216" s="152" t="e">
        <f aca="false">VLOOKUP(B218,[4]МФС!$C$1:$G$1048576,5,0)</f>
        <v>#N/A</v>
      </c>
      <c r="L216" s="152" t="e">
        <f aca="false">I216-K216</f>
        <v>#N/A</v>
      </c>
    </row>
    <row r="217" customFormat="false" ht="15" hidden="false" customHeight="false" outlineLevel="0" collapsed="false">
      <c r="A217" s="153" t="n">
        <v>2.76</v>
      </c>
      <c r="I217" s="152" t="e">
        <f aca="false">VLOOKUP(B219,[2]HoReCa!$A$1:$Q$1048576,15,0)</f>
        <v>#N/A</v>
      </c>
      <c r="J217" s="65" t="e">
        <f aca="false">F219-I217</f>
        <v>#N/A</v>
      </c>
      <c r="K217" s="152" t="e">
        <f aca="false">VLOOKUP(B219,[4]МФС!$C$1:$G$1048576,5,0)</f>
        <v>#N/A</v>
      </c>
      <c r="L217" s="152" t="e">
        <f aca="false">I217-K217</f>
        <v>#N/A</v>
      </c>
    </row>
    <row r="218" customFormat="false" ht="15" hidden="false" customHeight="false" outlineLevel="0" collapsed="false">
      <c r="A218" s="153" t="n">
        <v>2.77</v>
      </c>
      <c r="I218" s="152" t="e">
        <f aca="false">VLOOKUP(B220,[2]HoReCa!$A$1:$Q$1048576,15,0)</f>
        <v>#N/A</v>
      </c>
      <c r="J218" s="65" t="e">
        <f aca="false">F220-I218</f>
        <v>#N/A</v>
      </c>
      <c r="K218" s="152" t="e">
        <f aca="false">VLOOKUP(B220,[4]МФС!$C$1:$G$1048576,5,0)</f>
        <v>#N/A</v>
      </c>
      <c r="L218" s="152" t="e">
        <f aca="false">I218-K218</f>
        <v>#N/A</v>
      </c>
    </row>
    <row r="219" customFormat="false" ht="15" hidden="false" customHeight="false" outlineLevel="0" collapsed="false">
      <c r="A219" s="153" t="n">
        <v>2.78</v>
      </c>
      <c r="I219" s="152" t="e">
        <f aca="false">VLOOKUP(B221,[2]HoReCa!$A$1:$Q$1048576,15,0)</f>
        <v>#N/A</v>
      </c>
      <c r="J219" s="65" t="e">
        <f aca="false">F221-I219</f>
        <v>#N/A</v>
      </c>
      <c r="K219" s="152" t="e">
        <f aca="false">VLOOKUP(B221,[4]МФС!$C$1:$G$1048576,5,0)</f>
        <v>#N/A</v>
      </c>
      <c r="L219" s="152" t="e">
        <f aca="false">I219-K219</f>
        <v>#N/A</v>
      </c>
    </row>
    <row r="220" customFormat="false" ht="15" hidden="false" customHeight="false" outlineLevel="0" collapsed="false">
      <c r="A220" s="153" t="n">
        <v>2.79</v>
      </c>
      <c r="I220" s="152" t="e">
        <f aca="false">VLOOKUP(B222,[2]HoReCa!$A$1:$Q$1048576,15,0)</f>
        <v>#N/A</v>
      </c>
      <c r="J220" s="65" t="e">
        <f aca="false">F222-I220</f>
        <v>#N/A</v>
      </c>
      <c r="K220" s="152" t="e">
        <f aca="false">VLOOKUP(B222,[4]МФС!$C$1:$G$1048576,5,0)</f>
        <v>#N/A</v>
      </c>
      <c r="L220" s="152" t="e">
        <f aca="false">I220-K220</f>
        <v>#N/A</v>
      </c>
    </row>
    <row r="221" customFormat="false" ht="15" hidden="false" customHeight="false" outlineLevel="0" collapsed="false">
      <c r="A221" s="153" t="n">
        <v>2.8</v>
      </c>
      <c r="I221" s="152" t="e">
        <f aca="false">VLOOKUP(B223,[2]HoReCa!$A$1:$Q$1048576,15,0)</f>
        <v>#N/A</v>
      </c>
      <c r="J221" s="65" t="e">
        <f aca="false">F223-I221</f>
        <v>#N/A</v>
      </c>
      <c r="K221" s="152" t="e">
        <f aca="false">VLOOKUP(B223,[4]МФС!$C$1:$G$1048576,5,0)</f>
        <v>#N/A</v>
      </c>
      <c r="L221" s="152" t="e">
        <f aca="false">I221-K221</f>
        <v>#N/A</v>
      </c>
    </row>
    <row r="222" customFormat="false" ht="15" hidden="false" customHeight="false" outlineLevel="0" collapsed="false">
      <c r="A222" s="153" t="n">
        <v>2.81</v>
      </c>
      <c r="I222" s="152" t="e">
        <f aca="false">VLOOKUP(B224,[2]HoReCa!$A$1:$Q$1048576,15,0)</f>
        <v>#N/A</v>
      </c>
      <c r="J222" s="65" t="e">
        <f aca="false">F224-I222</f>
        <v>#N/A</v>
      </c>
      <c r="K222" s="152" t="e">
        <f aca="false">VLOOKUP(B224,[4]МФС!$C$1:$G$1048576,5,0)</f>
        <v>#N/A</v>
      </c>
      <c r="L222" s="152" t="e">
        <f aca="false">I222-K222</f>
        <v>#N/A</v>
      </c>
    </row>
    <row r="223" customFormat="false" ht="15" hidden="false" customHeight="false" outlineLevel="0" collapsed="false">
      <c r="A223" s="153" t="n">
        <v>2.82</v>
      </c>
      <c r="I223" s="152" t="e">
        <f aca="false">VLOOKUP(B225,[2]HoReCa!$A$1:$Q$1048576,15,0)</f>
        <v>#N/A</v>
      </c>
      <c r="J223" s="65" t="e">
        <f aca="false">F225-I223</f>
        <v>#N/A</v>
      </c>
      <c r="K223" s="152" t="e">
        <f aca="false">VLOOKUP(B225,[4]МФС!$C$1:$G$1048576,5,0)</f>
        <v>#N/A</v>
      </c>
      <c r="L223" s="152" t="e">
        <f aca="false">I223-K223</f>
        <v>#N/A</v>
      </c>
    </row>
    <row r="224" customFormat="false" ht="15" hidden="false" customHeight="false" outlineLevel="0" collapsed="false">
      <c r="A224" s="153" t="n">
        <v>2.83</v>
      </c>
      <c r="I224" s="152" t="e">
        <f aca="false">VLOOKUP(B226,[2]HoReCa!$A$1:$Q$1048576,15,0)</f>
        <v>#N/A</v>
      </c>
      <c r="J224" s="65" t="e">
        <f aca="false">F226-I224</f>
        <v>#N/A</v>
      </c>
      <c r="K224" s="152" t="e">
        <f aca="false">VLOOKUP(B226,[4]МФС!$C$1:$G$1048576,5,0)</f>
        <v>#N/A</v>
      </c>
      <c r="L224" s="152" t="e">
        <f aca="false">I224-K224</f>
        <v>#N/A</v>
      </c>
    </row>
    <row r="225" customFormat="false" ht="15" hidden="false" customHeight="false" outlineLevel="0" collapsed="false">
      <c r="A225" s="153" t="n">
        <v>2.84</v>
      </c>
      <c r="I225" s="152" t="e">
        <f aca="false">VLOOKUP(B227,[2]HoReCa!$A$1:$Q$1048576,15,0)</f>
        <v>#N/A</v>
      </c>
      <c r="J225" s="65" t="e">
        <f aca="false">F227-I225</f>
        <v>#N/A</v>
      </c>
      <c r="K225" s="152" t="e">
        <f aca="false">VLOOKUP(B227,[4]МФС!$C$1:$G$1048576,5,0)</f>
        <v>#N/A</v>
      </c>
      <c r="L225" s="152" t="e">
        <f aca="false">I225-K225</f>
        <v>#N/A</v>
      </c>
    </row>
    <row r="226" customFormat="false" ht="15" hidden="false" customHeight="false" outlineLevel="0" collapsed="false">
      <c r="A226" s="153" t="n">
        <v>2.85</v>
      </c>
      <c r="I226" s="152" t="e">
        <f aca="false">VLOOKUP(B228,[2]HoReCa!$A$1:$Q$1048576,15,0)</f>
        <v>#N/A</v>
      </c>
      <c r="J226" s="65" t="e">
        <f aca="false">F228-I226</f>
        <v>#N/A</v>
      </c>
      <c r="K226" s="152" t="e">
        <f aca="false">VLOOKUP(B228,[4]МФС!$C$1:$G$1048576,5,0)</f>
        <v>#N/A</v>
      </c>
      <c r="L226" s="152" t="e">
        <f aca="false">I226-K226</f>
        <v>#N/A</v>
      </c>
    </row>
    <row r="227" customFormat="false" ht="15" hidden="false" customHeight="false" outlineLevel="0" collapsed="false">
      <c r="A227" s="153" t="n">
        <v>2.86</v>
      </c>
      <c r="I227" s="152" t="e">
        <f aca="false">VLOOKUP(B229,[2]HoReCa!$A$1:$Q$1048576,15,0)</f>
        <v>#N/A</v>
      </c>
      <c r="J227" s="65" t="e">
        <f aca="false">F229-I227</f>
        <v>#N/A</v>
      </c>
      <c r="K227" s="152" t="e">
        <f aca="false">VLOOKUP(B229,[4]МФС!$C$1:$G$1048576,5,0)</f>
        <v>#N/A</v>
      </c>
      <c r="L227" s="152" t="e">
        <f aca="false">I227-K227</f>
        <v>#N/A</v>
      </c>
    </row>
    <row r="228" customFormat="false" ht="15" hidden="false" customHeight="false" outlineLevel="0" collapsed="false">
      <c r="A228" s="153" t="n">
        <v>2.87</v>
      </c>
      <c r="I228" s="152" t="e">
        <f aca="false">VLOOKUP(B230,[2]HoReCa!$A$1:$Q$1048576,15,0)</f>
        <v>#N/A</v>
      </c>
      <c r="J228" s="65" t="e">
        <f aca="false">F230-I228</f>
        <v>#N/A</v>
      </c>
      <c r="K228" s="152" t="e">
        <f aca="false">VLOOKUP(B230,[4]МФС!$C$1:$G$1048576,5,0)</f>
        <v>#N/A</v>
      </c>
      <c r="L228" s="152" t="e">
        <f aca="false">I228-K228</f>
        <v>#N/A</v>
      </c>
    </row>
    <row r="229" customFormat="false" ht="15" hidden="false" customHeight="false" outlineLevel="0" collapsed="false">
      <c r="A229" s="153" t="n">
        <v>2.88</v>
      </c>
      <c r="I229" s="152" t="e">
        <f aca="false">VLOOKUP(B231,[2]HoReCa!$A$1:$Q$1048576,15,0)</f>
        <v>#N/A</v>
      </c>
      <c r="J229" s="65" t="e">
        <f aca="false">F231-I229</f>
        <v>#N/A</v>
      </c>
      <c r="K229" s="152" t="e">
        <f aca="false">VLOOKUP(B231,[4]МФС!$C$1:$G$1048576,5,0)</f>
        <v>#N/A</v>
      </c>
      <c r="L229" s="152" t="e">
        <f aca="false">I229-K229</f>
        <v>#N/A</v>
      </c>
    </row>
    <row r="230" customFormat="false" ht="15" hidden="false" customHeight="false" outlineLevel="0" collapsed="false">
      <c r="A230" s="153" t="n">
        <v>2.89</v>
      </c>
      <c r="I230" s="152" t="e">
        <f aca="false">VLOOKUP(B232,[2]HoReCa!$A$1:$Q$1048576,15,0)</f>
        <v>#N/A</v>
      </c>
      <c r="J230" s="65" t="e">
        <f aca="false">F232-I230</f>
        <v>#N/A</v>
      </c>
      <c r="K230" s="152" t="e">
        <f aca="false">VLOOKUP(B232,[4]МФС!$C$1:$G$1048576,5,0)</f>
        <v>#N/A</v>
      </c>
      <c r="L230" s="152" t="e">
        <f aca="false">I230-K230</f>
        <v>#N/A</v>
      </c>
    </row>
    <row r="231" customFormat="false" ht="15" hidden="false" customHeight="false" outlineLevel="0" collapsed="false">
      <c r="A231" s="153" t="n">
        <v>2.9</v>
      </c>
      <c r="I231" s="152" t="e">
        <f aca="false">VLOOKUP(B233,[2]HoReCa!$A$1:$Q$1048576,15,0)</f>
        <v>#N/A</v>
      </c>
      <c r="J231" s="65" t="e">
        <f aca="false">F233-I231</f>
        <v>#N/A</v>
      </c>
      <c r="K231" s="152" t="e">
        <f aca="false">VLOOKUP(B233,[4]МФС!$C$1:$G$1048576,5,0)</f>
        <v>#N/A</v>
      </c>
      <c r="L231" s="152" t="e">
        <f aca="false">I231-K231</f>
        <v>#N/A</v>
      </c>
    </row>
    <row r="232" customFormat="false" ht="15" hidden="false" customHeight="false" outlineLevel="0" collapsed="false">
      <c r="A232" s="153" t="n">
        <v>2.91</v>
      </c>
      <c r="I232" s="152" t="e">
        <f aca="false">VLOOKUP(B234,[2]HoReCa!$A$1:$Q$1048576,15,0)</f>
        <v>#N/A</v>
      </c>
      <c r="J232" s="65" t="e">
        <f aca="false">F234-I232</f>
        <v>#N/A</v>
      </c>
      <c r="K232" s="152" t="e">
        <f aca="false">VLOOKUP(B234,[4]МФС!$C$1:$G$1048576,5,0)</f>
        <v>#N/A</v>
      </c>
      <c r="L232" s="152" t="e">
        <f aca="false">I232-K232</f>
        <v>#N/A</v>
      </c>
    </row>
    <row r="233" customFormat="false" ht="15" hidden="false" customHeight="false" outlineLevel="0" collapsed="false">
      <c r="A233" s="153" t="n">
        <v>2.92</v>
      </c>
      <c r="I233" s="152" t="e">
        <f aca="false">VLOOKUP(B235,[2]HoReCa!$A$1:$Q$1048576,15,0)</f>
        <v>#N/A</v>
      </c>
      <c r="J233" s="65" t="e">
        <f aca="false">F235-I233</f>
        <v>#N/A</v>
      </c>
      <c r="K233" s="152" t="e">
        <f aca="false">VLOOKUP(B235,[4]МФС!$C$1:$G$1048576,5,0)</f>
        <v>#N/A</v>
      </c>
      <c r="L233" s="152" t="e">
        <f aca="false">I233-K233</f>
        <v>#N/A</v>
      </c>
    </row>
    <row r="234" customFormat="false" ht="15" hidden="false" customHeight="false" outlineLevel="0" collapsed="false">
      <c r="A234" s="153" t="n">
        <v>2.93</v>
      </c>
      <c r="I234" s="152" t="e">
        <f aca="false">VLOOKUP(B236,[2]HoReCa!$A$1:$Q$1048576,15,0)</f>
        <v>#N/A</v>
      </c>
      <c r="J234" s="65" t="e">
        <f aca="false">F236-I234</f>
        <v>#N/A</v>
      </c>
      <c r="K234" s="152" t="e">
        <f aca="false">VLOOKUP(B236,[4]МФС!$C$1:$G$1048576,5,0)</f>
        <v>#N/A</v>
      </c>
      <c r="L234" s="152" t="e">
        <f aca="false">I234-K234</f>
        <v>#N/A</v>
      </c>
    </row>
    <row r="235" customFormat="false" ht="15" hidden="false" customHeight="false" outlineLevel="0" collapsed="false">
      <c r="A235" s="153" t="n">
        <v>2.94</v>
      </c>
      <c r="I235" s="152" t="e">
        <f aca="false">VLOOKUP(B237,[2]HoReCa!$A$1:$Q$1048576,15,0)</f>
        <v>#N/A</v>
      </c>
      <c r="J235" s="65" t="e">
        <f aca="false">F237-I235</f>
        <v>#N/A</v>
      </c>
      <c r="K235" s="152" t="e">
        <f aca="false">VLOOKUP(B237,[4]МФС!$C$1:$G$1048576,5,0)</f>
        <v>#N/A</v>
      </c>
      <c r="L235" s="152" t="e">
        <f aca="false">I235-K235</f>
        <v>#N/A</v>
      </c>
    </row>
    <row r="236" customFormat="false" ht="15" hidden="false" customHeight="false" outlineLevel="0" collapsed="false">
      <c r="A236" s="153" t="n">
        <v>2.95</v>
      </c>
      <c r="I236" s="152" t="e">
        <f aca="false">VLOOKUP(B238,[2]HoReCa!$A$1:$Q$1048576,15,0)</f>
        <v>#N/A</v>
      </c>
      <c r="J236" s="65" t="e">
        <f aca="false">F238-I236</f>
        <v>#N/A</v>
      </c>
      <c r="K236" s="152" t="e">
        <f aca="false">VLOOKUP(B238,[4]МФС!$C$1:$G$1048576,5,0)</f>
        <v>#N/A</v>
      </c>
      <c r="L236" s="152" t="e">
        <f aca="false">I236-K236</f>
        <v>#N/A</v>
      </c>
    </row>
    <row r="237" customFormat="false" ht="15" hidden="false" customHeight="false" outlineLevel="0" collapsed="false">
      <c r="A237" s="153" t="n">
        <v>2.96</v>
      </c>
      <c r="I237" s="152" t="e">
        <f aca="false">VLOOKUP(B239,[2]HoReCa!$A$1:$Q$1048576,15,0)</f>
        <v>#N/A</v>
      </c>
      <c r="J237" s="65" t="e">
        <f aca="false">F239-I237</f>
        <v>#N/A</v>
      </c>
      <c r="K237" s="152" t="e">
        <f aca="false">VLOOKUP(B239,[4]МФС!$C$1:$G$1048576,5,0)</f>
        <v>#N/A</v>
      </c>
      <c r="L237" s="152" t="e">
        <f aca="false">I237-K237</f>
        <v>#N/A</v>
      </c>
    </row>
    <row r="238" customFormat="false" ht="15" hidden="false" customHeight="false" outlineLevel="0" collapsed="false">
      <c r="A238" s="153" t="n">
        <v>2.97</v>
      </c>
      <c r="I238" s="152" t="e">
        <f aca="false">VLOOKUP(B240,[2]HoReCa!$A$1:$Q$1048576,15,0)</f>
        <v>#N/A</v>
      </c>
      <c r="J238" s="65" t="e">
        <f aca="false">F240-I238</f>
        <v>#N/A</v>
      </c>
      <c r="K238" s="152" t="e">
        <f aca="false">VLOOKUP(B240,[4]МФС!$C$1:$G$1048576,5,0)</f>
        <v>#N/A</v>
      </c>
      <c r="L238" s="152" t="e">
        <f aca="false">I238-K238</f>
        <v>#N/A</v>
      </c>
    </row>
    <row r="239" customFormat="false" ht="15" hidden="false" customHeight="false" outlineLevel="0" collapsed="false">
      <c r="A239" s="153" t="n">
        <v>2.98</v>
      </c>
      <c r="I239" s="152" t="e">
        <f aca="false">VLOOKUP(B241,[2]HoReCa!$A$1:$Q$1048576,15,0)</f>
        <v>#N/A</v>
      </c>
      <c r="J239" s="65" t="e">
        <f aca="false">F241-I239</f>
        <v>#N/A</v>
      </c>
      <c r="K239" s="152" t="e">
        <f aca="false">VLOOKUP(B241,[4]МФС!$C$1:$G$1048576,5,0)</f>
        <v>#N/A</v>
      </c>
      <c r="L239" s="152" t="e">
        <f aca="false">I239-K239</f>
        <v>#N/A</v>
      </c>
    </row>
    <row r="240" customFormat="false" ht="15" hidden="false" customHeight="false" outlineLevel="0" collapsed="false">
      <c r="A240" s="153" t="n">
        <v>2.99</v>
      </c>
    </row>
    <row r="241" customFormat="false" ht="15" hidden="false" customHeight="false" outlineLevel="0" collapsed="false">
      <c r="A241" s="153" t="n">
        <v>3</v>
      </c>
    </row>
    <row r="242" customFormat="false" ht="15" hidden="false" customHeight="false" outlineLevel="0" collapsed="false">
      <c r="A242" s="153"/>
    </row>
    <row r="243" customFormat="false" ht="15" hidden="false" customHeight="false" outlineLevel="0" collapsed="false">
      <c r="A243" s="153"/>
    </row>
    <row r="244" customFormat="false" ht="15" hidden="false" customHeight="false" outlineLevel="0" collapsed="false">
      <c r="A244" s="153"/>
    </row>
    <row r="245" customFormat="false" ht="15" hidden="false" customHeight="false" outlineLevel="0" collapsed="false">
      <c r="A245" s="153"/>
    </row>
    <row r="246" customFormat="false" ht="15" hidden="false" customHeight="false" outlineLevel="0" collapsed="false">
      <c r="A246" s="153"/>
    </row>
    <row r="247" customFormat="false" ht="15" hidden="false" customHeight="false" outlineLevel="0" collapsed="false">
      <c r="A247" s="153"/>
    </row>
    <row r="248" customFormat="false" ht="15" hidden="false" customHeight="false" outlineLevel="0" collapsed="false">
      <c r="A248" s="153"/>
    </row>
    <row r="249" customFormat="false" ht="15" hidden="false" customHeight="false" outlineLevel="0" collapsed="false">
      <c r="A249" s="153"/>
    </row>
    <row r="250" customFormat="false" ht="15" hidden="false" customHeight="false" outlineLevel="0" collapsed="false">
      <c r="A250" s="153"/>
    </row>
    <row r="251" customFormat="false" ht="15" hidden="false" customHeight="false" outlineLevel="0" collapsed="false">
      <c r="A251" s="153"/>
    </row>
    <row r="252" customFormat="false" ht="15" hidden="false" customHeight="false" outlineLevel="0" collapsed="false">
      <c r="A252" s="153"/>
    </row>
    <row r="253" customFormat="false" ht="15" hidden="false" customHeight="false" outlineLevel="0" collapsed="false">
      <c r="A253" s="153"/>
    </row>
    <row r="254" customFormat="false" ht="15" hidden="false" customHeight="false" outlineLevel="0" collapsed="false">
      <c r="A254" s="153"/>
    </row>
    <row r="255" customFormat="false" ht="15" hidden="false" customHeight="false" outlineLevel="0" collapsed="false">
      <c r="A255" s="153"/>
    </row>
    <row r="256" customFormat="false" ht="15" hidden="false" customHeight="false" outlineLevel="0" collapsed="false">
      <c r="A256" s="153"/>
    </row>
    <row r="257" customFormat="false" ht="15" hidden="false" customHeight="false" outlineLevel="0" collapsed="false">
      <c r="A257" s="153"/>
    </row>
    <row r="258" customFormat="false" ht="15" hidden="false" customHeight="false" outlineLevel="0" collapsed="false">
      <c r="A258" s="153"/>
    </row>
    <row r="259" customFormat="false" ht="15" hidden="false" customHeight="false" outlineLevel="0" collapsed="false">
      <c r="A259" s="153"/>
    </row>
    <row r="260" customFormat="false" ht="15" hidden="false" customHeight="false" outlineLevel="0" collapsed="false">
      <c r="A260" s="153"/>
    </row>
    <row r="261" customFormat="false" ht="15" hidden="false" customHeight="false" outlineLevel="0" collapsed="false">
      <c r="A261" s="153"/>
    </row>
    <row r="262" customFormat="false" ht="15" hidden="false" customHeight="false" outlineLevel="0" collapsed="false">
      <c r="A262" s="153"/>
    </row>
    <row r="263" customFormat="false" ht="15" hidden="false" customHeight="false" outlineLevel="0" collapsed="false">
      <c r="A263" s="153"/>
    </row>
    <row r="264" customFormat="false" ht="15" hidden="false" customHeight="false" outlineLevel="0" collapsed="false">
      <c r="A264" s="153"/>
    </row>
    <row r="265" customFormat="false" ht="15" hidden="false" customHeight="false" outlineLevel="0" collapsed="false">
      <c r="A265" s="153"/>
    </row>
    <row r="266" customFormat="false" ht="15" hidden="false" customHeight="false" outlineLevel="0" collapsed="false">
      <c r="A266" s="153"/>
    </row>
    <row r="267" customFormat="false" ht="15" hidden="false" customHeight="false" outlineLevel="0" collapsed="false">
      <c r="A267" s="153"/>
    </row>
    <row r="268" customFormat="false" ht="15" hidden="false" customHeight="false" outlineLevel="0" collapsed="false">
      <c r="A268" s="153"/>
    </row>
    <row r="269" customFormat="false" ht="15" hidden="false" customHeight="false" outlineLevel="0" collapsed="false">
      <c r="A269" s="153"/>
    </row>
    <row r="270" customFormat="false" ht="15" hidden="false" customHeight="false" outlineLevel="0" collapsed="false">
      <c r="A270" s="153"/>
    </row>
    <row r="271" customFormat="false" ht="15" hidden="false" customHeight="false" outlineLevel="0" collapsed="false">
      <c r="A271" s="153"/>
    </row>
    <row r="272" customFormat="false" ht="15" hidden="false" customHeight="false" outlineLevel="0" collapsed="false">
      <c r="A272" s="153"/>
    </row>
    <row r="273" customFormat="false" ht="15" hidden="false" customHeight="false" outlineLevel="0" collapsed="false">
      <c r="A273" s="153"/>
    </row>
    <row r="274" customFormat="false" ht="15" hidden="false" customHeight="false" outlineLevel="0" collapsed="false">
      <c r="A274" s="153"/>
    </row>
    <row r="275" customFormat="false" ht="15" hidden="false" customHeight="false" outlineLevel="0" collapsed="false">
      <c r="A275" s="153"/>
    </row>
    <row r="276" customFormat="false" ht="15" hidden="false" customHeight="false" outlineLevel="0" collapsed="false">
      <c r="A276" s="153"/>
    </row>
    <row r="277" customFormat="false" ht="15" hidden="false" customHeight="false" outlineLevel="0" collapsed="false">
      <c r="A277" s="153"/>
    </row>
    <row r="278" customFormat="false" ht="15" hidden="false" customHeight="false" outlineLevel="0" collapsed="false">
      <c r="A278" s="153"/>
    </row>
    <row r="279" customFormat="false" ht="15" hidden="false" customHeight="false" outlineLevel="0" collapsed="false">
      <c r="A279" s="153"/>
    </row>
    <row r="280" customFormat="false" ht="15" hidden="false" customHeight="false" outlineLevel="0" collapsed="false">
      <c r="A280" s="153"/>
    </row>
    <row r="281" customFormat="false" ht="15" hidden="false" customHeight="false" outlineLevel="0" collapsed="false">
      <c r="A281" s="153"/>
    </row>
    <row r="282" customFormat="false" ht="15" hidden="false" customHeight="false" outlineLevel="0" collapsed="false">
      <c r="A282" s="153"/>
    </row>
    <row r="283" customFormat="false" ht="15" hidden="false" customHeight="false" outlineLevel="0" collapsed="false">
      <c r="A283" s="153"/>
    </row>
    <row r="284" customFormat="false" ht="15" hidden="false" customHeight="false" outlineLevel="0" collapsed="false">
      <c r="A284" s="153"/>
    </row>
    <row r="285" customFormat="false" ht="15" hidden="false" customHeight="false" outlineLevel="0" collapsed="false">
      <c r="A285" s="153"/>
    </row>
    <row r="286" customFormat="false" ht="15" hidden="false" customHeight="false" outlineLevel="0" collapsed="false">
      <c r="A286" s="153"/>
    </row>
    <row r="287" customFormat="false" ht="15" hidden="false" customHeight="false" outlineLevel="0" collapsed="false">
      <c r="A287" s="153"/>
    </row>
    <row r="288" customFormat="false" ht="15" hidden="false" customHeight="false" outlineLevel="0" collapsed="false">
      <c r="A288" s="153"/>
    </row>
    <row r="289" customFormat="false" ht="15" hidden="false" customHeight="false" outlineLevel="0" collapsed="false">
      <c r="A289" s="153"/>
    </row>
    <row r="290" customFormat="false" ht="15" hidden="false" customHeight="false" outlineLevel="0" collapsed="false">
      <c r="A290" s="153"/>
    </row>
    <row r="291" customFormat="false" ht="15" hidden="false" customHeight="false" outlineLevel="0" collapsed="false">
      <c r="A291" s="153"/>
    </row>
    <row r="292" customFormat="false" ht="15" hidden="false" customHeight="false" outlineLevel="0" collapsed="false">
      <c r="A292" s="153"/>
    </row>
    <row r="293" customFormat="false" ht="15" hidden="false" customHeight="false" outlineLevel="0" collapsed="false">
      <c r="A293" s="153"/>
    </row>
    <row r="294" customFormat="false" ht="15" hidden="false" customHeight="false" outlineLevel="0" collapsed="false">
      <c r="A294" s="153"/>
    </row>
    <row r="295" customFormat="false" ht="15" hidden="false" customHeight="false" outlineLevel="0" collapsed="false">
      <c r="A295" s="153"/>
    </row>
    <row r="296" customFormat="false" ht="15" hidden="false" customHeight="false" outlineLevel="0" collapsed="false">
      <c r="A296" s="153"/>
    </row>
    <row r="297" customFormat="false" ht="15" hidden="false" customHeight="false" outlineLevel="0" collapsed="false">
      <c r="A297" s="153"/>
    </row>
    <row r="298" customFormat="false" ht="15" hidden="false" customHeight="false" outlineLevel="0" collapsed="false">
      <c r="A298" s="153"/>
    </row>
    <row r="299" customFormat="false" ht="15" hidden="false" customHeight="false" outlineLevel="0" collapsed="false">
      <c r="A299" s="153"/>
    </row>
    <row r="300" customFormat="false" ht="15" hidden="false" customHeight="false" outlineLevel="0" collapsed="false">
      <c r="A300" s="153"/>
    </row>
    <row r="301" customFormat="false" ht="15" hidden="false" customHeight="false" outlineLevel="0" collapsed="false">
      <c r="A301" s="153"/>
    </row>
    <row r="302" customFormat="false" ht="15" hidden="false" customHeight="false" outlineLevel="0" collapsed="false">
      <c r="A302" s="153"/>
    </row>
    <row r="303" customFormat="false" ht="15" hidden="false" customHeight="false" outlineLevel="0" collapsed="false">
      <c r="A303" s="153"/>
    </row>
    <row r="304" customFormat="false" ht="15" hidden="false" customHeight="false" outlineLevel="0" collapsed="false">
      <c r="A304" s="153"/>
    </row>
    <row r="305" customFormat="false" ht="15" hidden="false" customHeight="false" outlineLevel="0" collapsed="false">
      <c r="A305" s="153"/>
    </row>
    <row r="306" customFormat="false" ht="15" hidden="false" customHeight="false" outlineLevel="0" collapsed="false">
      <c r="A306" s="153"/>
    </row>
    <row r="307" customFormat="false" ht="15" hidden="false" customHeight="false" outlineLevel="0" collapsed="false">
      <c r="A307" s="153"/>
    </row>
    <row r="308" customFormat="false" ht="15" hidden="false" customHeight="false" outlineLevel="0" collapsed="false">
      <c r="A308" s="153"/>
    </row>
    <row r="309" customFormat="false" ht="15" hidden="false" customHeight="false" outlineLevel="0" collapsed="false">
      <c r="A309" s="153"/>
    </row>
    <row r="310" customFormat="false" ht="15" hidden="false" customHeight="false" outlineLevel="0" collapsed="false">
      <c r="A310" s="153"/>
    </row>
    <row r="311" customFormat="false" ht="15" hidden="false" customHeight="false" outlineLevel="0" collapsed="false">
      <c r="A311" s="153"/>
    </row>
    <row r="312" customFormat="false" ht="15" hidden="false" customHeight="false" outlineLevel="0" collapsed="false">
      <c r="A312" s="153"/>
    </row>
    <row r="313" customFormat="false" ht="15" hidden="false" customHeight="false" outlineLevel="0" collapsed="false">
      <c r="A313" s="153"/>
    </row>
    <row r="314" customFormat="false" ht="15" hidden="false" customHeight="false" outlineLevel="0" collapsed="false">
      <c r="A314" s="153"/>
    </row>
    <row r="315" customFormat="false" ht="15" hidden="false" customHeight="false" outlineLevel="0" collapsed="false">
      <c r="A315" s="153"/>
    </row>
    <row r="316" customFormat="false" ht="15" hidden="false" customHeight="false" outlineLevel="0" collapsed="false">
      <c r="A316" s="153"/>
    </row>
    <row r="317" customFormat="false" ht="15" hidden="false" customHeight="false" outlineLevel="0" collapsed="false">
      <c r="A317" s="153"/>
    </row>
    <row r="318" customFormat="false" ht="15" hidden="false" customHeight="false" outlineLevel="0" collapsed="false">
      <c r="A318" s="153"/>
    </row>
    <row r="319" customFormat="false" ht="15" hidden="false" customHeight="false" outlineLevel="0" collapsed="false">
      <c r="A319" s="153"/>
    </row>
    <row r="320" customFormat="false" ht="15" hidden="false" customHeight="false" outlineLevel="0" collapsed="false">
      <c r="A320" s="153"/>
    </row>
    <row r="321" customFormat="false" ht="15" hidden="false" customHeight="false" outlineLevel="0" collapsed="false">
      <c r="A321" s="153"/>
    </row>
    <row r="322" customFormat="false" ht="15" hidden="false" customHeight="false" outlineLevel="0" collapsed="false">
      <c r="A322" s="153"/>
    </row>
    <row r="323" customFormat="false" ht="15" hidden="false" customHeight="false" outlineLevel="0" collapsed="false">
      <c r="A323" s="153"/>
    </row>
    <row r="324" customFormat="false" ht="15" hidden="false" customHeight="false" outlineLevel="0" collapsed="false">
      <c r="A324" s="153"/>
    </row>
    <row r="325" customFormat="false" ht="15" hidden="false" customHeight="false" outlineLevel="0" collapsed="false">
      <c r="A325" s="153"/>
    </row>
    <row r="326" customFormat="false" ht="15" hidden="false" customHeight="false" outlineLevel="0" collapsed="false">
      <c r="A326" s="153"/>
    </row>
    <row r="327" customFormat="false" ht="15" hidden="false" customHeight="false" outlineLevel="0" collapsed="false">
      <c r="A327" s="153"/>
    </row>
    <row r="328" customFormat="false" ht="15" hidden="false" customHeight="false" outlineLevel="0" collapsed="false">
      <c r="A328" s="153"/>
    </row>
    <row r="329" customFormat="false" ht="15" hidden="false" customHeight="false" outlineLevel="0" collapsed="false">
      <c r="A329" s="153"/>
    </row>
    <row r="330" customFormat="false" ht="15" hidden="false" customHeight="false" outlineLevel="0" collapsed="false">
      <c r="A330" s="153"/>
    </row>
    <row r="331" customFormat="false" ht="15" hidden="false" customHeight="false" outlineLevel="0" collapsed="false">
      <c r="A331" s="153"/>
    </row>
    <row r="332" customFormat="false" ht="15" hidden="false" customHeight="false" outlineLevel="0" collapsed="false">
      <c r="A332" s="153"/>
    </row>
    <row r="333" customFormat="false" ht="15" hidden="false" customHeight="false" outlineLevel="0" collapsed="false">
      <c r="A333" s="153"/>
    </row>
    <row r="334" customFormat="false" ht="15" hidden="false" customHeight="false" outlineLevel="0" collapsed="false">
      <c r="A334" s="153"/>
    </row>
    <row r="335" customFormat="false" ht="15" hidden="false" customHeight="false" outlineLevel="0" collapsed="false">
      <c r="A335" s="153"/>
    </row>
    <row r="336" customFormat="false" ht="15" hidden="false" customHeight="false" outlineLevel="0" collapsed="false">
      <c r="A336" s="153"/>
    </row>
    <row r="337" customFormat="false" ht="15" hidden="false" customHeight="false" outlineLevel="0" collapsed="false">
      <c r="A337" s="153"/>
    </row>
    <row r="338" customFormat="false" ht="15" hidden="false" customHeight="false" outlineLevel="0" collapsed="false">
      <c r="A338" s="153"/>
    </row>
    <row r="339" customFormat="false" ht="15" hidden="false" customHeight="false" outlineLevel="0" collapsed="false">
      <c r="A339" s="153"/>
    </row>
    <row r="340" customFormat="false" ht="15" hidden="false" customHeight="false" outlineLevel="0" collapsed="false">
      <c r="A340" s="153"/>
    </row>
    <row r="341" customFormat="false" ht="15" hidden="false" customHeight="false" outlineLevel="0" collapsed="false">
      <c r="A341" s="153"/>
    </row>
    <row r="342" customFormat="false" ht="15" hidden="false" customHeight="false" outlineLevel="0" collapsed="false">
      <c r="A342" s="153"/>
    </row>
    <row r="343" customFormat="false" ht="15" hidden="false" customHeight="false" outlineLevel="0" collapsed="false">
      <c r="A343" s="153"/>
    </row>
    <row r="344" customFormat="false" ht="15" hidden="false" customHeight="false" outlineLevel="0" collapsed="false">
      <c r="A344" s="153"/>
    </row>
    <row r="345" customFormat="false" ht="15" hidden="false" customHeight="false" outlineLevel="0" collapsed="false">
      <c r="A345" s="153"/>
    </row>
    <row r="346" customFormat="false" ht="15" hidden="false" customHeight="false" outlineLevel="0" collapsed="false">
      <c r="A346" s="153"/>
    </row>
    <row r="347" customFormat="false" ht="15" hidden="false" customHeight="false" outlineLevel="0" collapsed="false">
      <c r="A347" s="153"/>
    </row>
    <row r="348" customFormat="false" ht="15" hidden="false" customHeight="false" outlineLevel="0" collapsed="false">
      <c r="A348" s="153"/>
    </row>
    <row r="349" customFormat="false" ht="15" hidden="false" customHeight="false" outlineLevel="0" collapsed="false">
      <c r="A349" s="153"/>
    </row>
    <row r="350" customFormat="false" ht="15" hidden="false" customHeight="false" outlineLevel="0" collapsed="false">
      <c r="A350" s="153"/>
    </row>
    <row r="351" customFormat="false" ht="15" hidden="false" customHeight="false" outlineLevel="0" collapsed="false">
      <c r="A351" s="153"/>
    </row>
    <row r="352" customFormat="false" ht="15" hidden="false" customHeight="false" outlineLevel="0" collapsed="false">
      <c r="A352" s="153"/>
    </row>
    <row r="353" customFormat="false" ht="15" hidden="false" customHeight="false" outlineLevel="0" collapsed="false">
      <c r="A353" s="153"/>
    </row>
    <row r="354" customFormat="false" ht="15" hidden="false" customHeight="false" outlineLevel="0" collapsed="false">
      <c r="A354" s="153"/>
    </row>
    <row r="355" customFormat="false" ht="15" hidden="false" customHeight="false" outlineLevel="0" collapsed="false">
      <c r="A355" s="153"/>
    </row>
    <row r="356" customFormat="false" ht="15" hidden="false" customHeight="false" outlineLevel="0" collapsed="false">
      <c r="A356" s="153"/>
    </row>
    <row r="357" customFormat="false" ht="15" hidden="false" customHeight="false" outlineLevel="0" collapsed="false">
      <c r="A357" s="153"/>
    </row>
    <row r="358" customFormat="false" ht="15" hidden="false" customHeight="false" outlineLevel="0" collapsed="false">
      <c r="A358" s="153"/>
    </row>
    <row r="359" customFormat="false" ht="15" hidden="false" customHeight="false" outlineLevel="0" collapsed="false">
      <c r="A359" s="153"/>
    </row>
    <row r="360" customFormat="false" ht="15" hidden="false" customHeight="false" outlineLevel="0" collapsed="false">
      <c r="A360" s="153"/>
    </row>
    <row r="361" customFormat="false" ht="15" hidden="false" customHeight="false" outlineLevel="0" collapsed="false">
      <c r="A361" s="153"/>
    </row>
    <row r="362" customFormat="false" ht="15" hidden="false" customHeight="false" outlineLevel="0" collapsed="false">
      <c r="A362" s="153"/>
    </row>
    <row r="363" customFormat="false" ht="15" hidden="false" customHeight="false" outlineLevel="0" collapsed="false">
      <c r="A363" s="153"/>
    </row>
    <row r="364" customFormat="false" ht="15" hidden="false" customHeight="false" outlineLevel="0" collapsed="false">
      <c r="A364" s="153"/>
    </row>
    <row r="365" customFormat="false" ht="15" hidden="false" customHeight="false" outlineLevel="0" collapsed="false">
      <c r="A365" s="153"/>
    </row>
    <row r="366" customFormat="false" ht="15" hidden="false" customHeight="false" outlineLevel="0" collapsed="false">
      <c r="A366" s="153"/>
    </row>
    <row r="367" customFormat="false" ht="15" hidden="false" customHeight="false" outlineLevel="0" collapsed="false">
      <c r="A367" s="153"/>
    </row>
    <row r="368" customFormat="false" ht="15" hidden="false" customHeight="false" outlineLevel="0" collapsed="false">
      <c r="A368" s="153"/>
    </row>
    <row r="369" customFormat="false" ht="15" hidden="false" customHeight="false" outlineLevel="0" collapsed="false">
      <c r="A369" s="153"/>
    </row>
    <row r="370" customFormat="false" ht="15" hidden="false" customHeight="false" outlineLevel="0" collapsed="false">
      <c r="A370" s="153"/>
    </row>
    <row r="371" customFormat="false" ht="15" hidden="false" customHeight="false" outlineLevel="0" collapsed="false">
      <c r="A371" s="153"/>
    </row>
    <row r="372" customFormat="false" ht="15" hidden="false" customHeight="false" outlineLevel="0" collapsed="false">
      <c r="A372" s="153"/>
    </row>
    <row r="373" customFormat="false" ht="15" hidden="false" customHeight="false" outlineLevel="0" collapsed="false">
      <c r="A373" s="153"/>
    </row>
    <row r="374" customFormat="false" ht="15" hidden="false" customHeight="false" outlineLevel="0" collapsed="false">
      <c r="A374" s="153"/>
    </row>
    <row r="375" customFormat="false" ht="15" hidden="false" customHeight="false" outlineLevel="0" collapsed="false">
      <c r="A375" s="153"/>
    </row>
    <row r="376" customFormat="false" ht="15" hidden="false" customHeight="false" outlineLevel="0" collapsed="false">
      <c r="A376" s="153"/>
    </row>
    <row r="377" customFormat="false" ht="15" hidden="false" customHeight="false" outlineLevel="0" collapsed="false">
      <c r="A377" s="153"/>
    </row>
    <row r="378" customFormat="false" ht="15" hidden="false" customHeight="false" outlineLevel="0" collapsed="false">
      <c r="A378" s="153"/>
    </row>
    <row r="379" customFormat="false" ht="15" hidden="false" customHeight="false" outlineLevel="0" collapsed="false">
      <c r="A379" s="153"/>
    </row>
    <row r="380" customFormat="false" ht="15" hidden="false" customHeight="false" outlineLevel="0" collapsed="false">
      <c r="A380" s="153"/>
    </row>
    <row r="381" customFormat="false" ht="15" hidden="false" customHeight="false" outlineLevel="0" collapsed="false">
      <c r="A381" s="153"/>
    </row>
    <row r="382" customFormat="false" ht="15" hidden="false" customHeight="false" outlineLevel="0" collapsed="false">
      <c r="A382" s="153"/>
    </row>
    <row r="383" customFormat="false" ht="15" hidden="false" customHeight="false" outlineLevel="0" collapsed="false">
      <c r="A383" s="153"/>
    </row>
    <row r="384" customFormat="false" ht="15" hidden="false" customHeight="false" outlineLevel="0" collapsed="false">
      <c r="A384" s="153"/>
    </row>
    <row r="385" customFormat="false" ht="15" hidden="false" customHeight="false" outlineLevel="0" collapsed="false">
      <c r="A385" s="153"/>
    </row>
    <row r="386" customFormat="false" ht="15" hidden="false" customHeight="false" outlineLevel="0" collapsed="false">
      <c r="A386" s="153"/>
    </row>
    <row r="387" customFormat="false" ht="15" hidden="false" customHeight="false" outlineLevel="0" collapsed="false">
      <c r="A387" s="153"/>
    </row>
    <row r="388" customFormat="false" ht="15" hidden="false" customHeight="false" outlineLevel="0" collapsed="false">
      <c r="A388" s="153"/>
    </row>
    <row r="389" customFormat="false" ht="15" hidden="false" customHeight="false" outlineLevel="0" collapsed="false">
      <c r="A389" s="153"/>
    </row>
    <row r="390" customFormat="false" ht="15" hidden="false" customHeight="false" outlineLevel="0" collapsed="false">
      <c r="A390" s="153"/>
    </row>
    <row r="391" customFormat="false" ht="15" hidden="false" customHeight="false" outlineLevel="0" collapsed="false">
      <c r="A391" s="153"/>
    </row>
    <row r="392" customFormat="false" ht="15" hidden="false" customHeight="false" outlineLevel="0" collapsed="false">
      <c r="A392" s="153"/>
    </row>
    <row r="393" customFormat="false" ht="15" hidden="false" customHeight="false" outlineLevel="0" collapsed="false">
      <c r="A393" s="153"/>
    </row>
    <row r="394" customFormat="false" ht="15" hidden="false" customHeight="false" outlineLevel="0" collapsed="false">
      <c r="A394" s="153"/>
    </row>
    <row r="395" customFormat="false" ht="15" hidden="false" customHeight="false" outlineLevel="0" collapsed="false">
      <c r="A395" s="153"/>
    </row>
    <row r="396" customFormat="false" ht="15" hidden="false" customHeight="false" outlineLevel="0" collapsed="false">
      <c r="A396" s="153"/>
    </row>
    <row r="397" customFormat="false" ht="15" hidden="false" customHeight="false" outlineLevel="0" collapsed="false">
      <c r="A397" s="153"/>
    </row>
    <row r="398" customFormat="false" ht="15" hidden="false" customHeight="false" outlineLevel="0" collapsed="false">
      <c r="A398" s="153"/>
    </row>
    <row r="399" customFormat="false" ht="15" hidden="false" customHeight="false" outlineLevel="0" collapsed="false">
      <c r="A399" s="153"/>
    </row>
    <row r="400" customFormat="false" ht="15" hidden="false" customHeight="false" outlineLevel="0" collapsed="false">
      <c r="A400" s="153"/>
    </row>
    <row r="401" customFormat="false" ht="15" hidden="false" customHeight="false" outlineLevel="0" collapsed="false">
      <c r="A401" s="153"/>
    </row>
    <row r="402" customFormat="false" ht="15" hidden="false" customHeight="false" outlineLevel="0" collapsed="false">
      <c r="A402" s="153"/>
    </row>
    <row r="403" customFormat="false" ht="15" hidden="false" customHeight="false" outlineLevel="0" collapsed="false">
      <c r="A403" s="153"/>
    </row>
    <row r="404" customFormat="false" ht="15" hidden="false" customHeight="false" outlineLevel="0" collapsed="false">
      <c r="A404" s="153"/>
    </row>
    <row r="405" customFormat="false" ht="15" hidden="false" customHeight="false" outlineLevel="0" collapsed="false">
      <c r="A405" s="153"/>
    </row>
    <row r="406" customFormat="false" ht="15" hidden="false" customHeight="false" outlineLevel="0" collapsed="false">
      <c r="A406" s="153"/>
    </row>
    <row r="407" customFormat="false" ht="15" hidden="false" customHeight="false" outlineLevel="0" collapsed="false">
      <c r="A407" s="153"/>
    </row>
    <row r="408" customFormat="false" ht="15" hidden="false" customHeight="false" outlineLevel="0" collapsed="false">
      <c r="A408" s="153"/>
    </row>
    <row r="409" customFormat="false" ht="15" hidden="false" customHeight="false" outlineLevel="0" collapsed="false">
      <c r="A409" s="153"/>
    </row>
    <row r="410" customFormat="false" ht="15" hidden="false" customHeight="false" outlineLevel="0" collapsed="false">
      <c r="A410" s="153"/>
    </row>
    <row r="411" customFormat="false" ht="15" hidden="false" customHeight="false" outlineLevel="0" collapsed="false">
      <c r="A411" s="153"/>
    </row>
    <row r="412" customFormat="false" ht="15" hidden="false" customHeight="false" outlineLevel="0" collapsed="false">
      <c r="A412" s="153"/>
    </row>
    <row r="413" customFormat="false" ht="15" hidden="false" customHeight="false" outlineLevel="0" collapsed="false">
      <c r="A413" s="153"/>
    </row>
    <row r="414" customFormat="false" ht="15" hidden="false" customHeight="false" outlineLevel="0" collapsed="false">
      <c r="A414" s="153"/>
    </row>
    <row r="415" customFormat="false" ht="15" hidden="false" customHeight="false" outlineLevel="0" collapsed="false">
      <c r="A415" s="153"/>
    </row>
    <row r="416" customFormat="false" ht="15" hidden="false" customHeight="false" outlineLevel="0" collapsed="false">
      <c r="A416" s="153"/>
    </row>
    <row r="417" customFormat="false" ht="15" hidden="false" customHeight="false" outlineLevel="0" collapsed="false">
      <c r="A417" s="153"/>
    </row>
    <row r="418" customFormat="false" ht="15" hidden="false" customHeight="false" outlineLevel="0" collapsed="false">
      <c r="A418" s="153"/>
    </row>
    <row r="419" customFormat="false" ht="15" hidden="false" customHeight="false" outlineLevel="0" collapsed="false">
      <c r="A419" s="153"/>
    </row>
    <row r="420" customFormat="false" ht="15" hidden="false" customHeight="false" outlineLevel="0" collapsed="false">
      <c r="A420" s="153"/>
    </row>
    <row r="421" customFormat="false" ht="15" hidden="false" customHeight="false" outlineLevel="0" collapsed="false">
      <c r="A421" s="153"/>
    </row>
    <row r="422" customFormat="false" ht="15" hidden="false" customHeight="false" outlineLevel="0" collapsed="false">
      <c r="A422" s="153"/>
    </row>
    <row r="423" customFormat="false" ht="15" hidden="false" customHeight="false" outlineLevel="0" collapsed="false">
      <c r="A423" s="153"/>
    </row>
    <row r="424" customFormat="false" ht="15" hidden="false" customHeight="false" outlineLevel="0" collapsed="false">
      <c r="A424" s="153"/>
    </row>
    <row r="425" customFormat="false" ht="15" hidden="false" customHeight="false" outlineLevel="0" collapsed="false">
      <c r="A425" s="153"/>
    </row>
    <row r="426" customFormat="false" ht="15" hidden="false" customHeight="false" outlineLevel="0" collapsed="false">
      <c r="A426" s="153"/>
    </row>
    <row r="427" customFormat="false" ht="15" hidden="false" customHeight="false" outlineLevel="0" collapsed="false">
      <c r="A427" s="153"/>
    </row>
    <row r="428" customFormat="false" ht="15" hidden="false" customHeight="false" outlineLevel="0" collapsed="false">
      <c r="A428" s="153"/>
    </row>
    <row r="429" customFormat="false" ht="15" hidden="false" customHeight="false" outlineLevel="0" collapsed="false">
      <c r="A429" s="153"/>
    </row>
    <row r="430" customFormat="false" ht="15" hidden="false" customHeight="false" outlineLevel="0" collapsed="false">
      <c r="A430" s="153"/>
    </row>
    <row r="431" customFormat="false" ht="15" hidden="false" customHeight="false" outlineLevel="0" collapsed="false">
      <c r="A431" s="153"/>
    </row>
    <row r="432" customFormat="false" ht="15" hidden="false" customHeight="false" outlineLevel="0" collapsed="false">
      <c r="A432" s="153"/>
    </row>
    <row r="433" customFormat="false" ht="15" hidden="false" customHeight="false" outlineLevel="0" collapsed="false">
      <c r="A433" s="153"/>
    </row>
    <row r="434" customFormat="false" ht="15" hidden="false" customHeight="false" outlineLevel="0" collapsed="false">
      <c r="A434" s="153"/>
    </row>
    <row r="435" customFormat="false" ht="15" hidden="false" customHeight="false" outlineLevel="0" collapsed="false">
      <c r="A435" s="153"/>
    </row>
    <row r="436" customFormat="false" ht="15" hidden="false" customHeight="false" outlineLevel="0" collapsed="false">
      <c r="A436" s="153"/>
    </row>
    <row r="437" customFormat="false" ht="15" hidden="false" customHeight="false" outlineLevel="0" collapsed="false">
      <c r="A437" s="153"/>
    </row>
    <row r="438" customFormat="false" ht="15" hidden="false" customHeight="false" outlineLevel="0" collapsed="false">
      <c r="A438" s="153"/>
    </row>
    <row r="439" customFormat="false" ht="15" hidden="false" customHeight="false" outlineLevel="0" collapsed="false">
      <c r="A439" s="153"/>
    </row>
    <row r="440" customFormat="false" ht="15" hidden="false" customHeight="false" outlineLevel="0" collapsed="false">
      <c r="A440" s="153"/>
    </row>
    <row r="441" customFormat="false" ht="15" hidden="false" customHeight="false" outlineLevel="0" collapsed="false">
      <c r="A441" s="153"/>
    </row>
    <row r="442" customFormat="false" ht="15" hidden="false" customHeight="false" outlineLevel="0" collapsed="false">
      <c r="A442" s="153"/>
    </row>
    <row r="443" customFormat="false" ht="15" hidden="false" customHeight="false" outlineLevel="0" collapsed="false">
      <c r="A443" s="153"/>
    </row>
    <row r="444" customFormat="false" ht="15" hidden="false" customHeight="false" outlineLevel="0" collapsed="false">
      <c r="A444" s="153"/>
    </row>
    <row r="445" customFormat="false" ht="15" hidden="false" customHeight="false" outlineLevel="0" collapsed="false">
      <c r="A445" s="153"/>
    </row>
    <row r="446" customFormat="false" ht="15" hidden="false" customHeight="false" outlineLevel="0" collapsed="false">
      <c r="A446" s="153"/>
    </row>
    <row r="447" customFormat="false" ht="15" hidden="false" customHeight="false" outlineLevel="0" collapsed="false">
      <c r="A447" s="153"/>
    </row>
    <row r="448" customFormat="false" ht="15" hidden="false" customHeight="false" outlineLevel="0" collapsed="false">
      <c r="A448" s="153"/>
    </row>
    <row r="449" customFormat="false" ht="15" hidden="false" customHeight="false" outlineLevel="0" collapsed="false">
      <c r="A449" s="153"/>
    </row>
    <row r="450" customFormat="false" ht="15" hidden="false" customHeight="false" outlineLevel="0" collapsed="false">
      <c r="A450" s="153"/>
    </row>
    <row r="451" customFormat="false" ht="15" hidden="false" customHeight="false" outlineLevel="0" collapsed="false">
      <c r="A451" s="153"/>
    </row>
    <row r="452" customFormat="false" ht="15" hidden="false" customHeight="false" outlineLevel="0" collapsed="false">
      <c r="A452" s="153"/>
    </row>
    <row r="453" customFormat="false" ht="15" hidden="false" customHeight="false" outlineLevel="0" collapsed="false">
      <c r="A453" s="153"/>
    </row>
    <row r="454" customFormat="false" ht="15" hidden="false" customHeight="false" outlineLevel="0" collapsed="false">
      <c r="A454" s="153"/>
    </row>
    <row r="455" customFormat="false" ht="15" hidden="false" customHeight="false" outlineLevel="0" collapsed="false">
      <c r="A455" s="153"/>
    </row>
    <row r="456" customFormat="false" ht="15" hidden="false" customHeight="false" outlineLevel="0" collapsed="false">
      <c r="A456" s="153"/>
    </row>
    <row r="457" customFormat="false" ht="15" hidden="false" customHeight="false" outlineLevel="0" collapsed="false">
      <c r="A457" s="153"/>
    </row>
    <row r="458" customFormat="false" ht="15" hidden="false" customHeight="false" outlineLevel="0" collapsed="false">
      <c r="A458" s="153"/>
    </row>
    <row r="459" customFormat="false" ht="15" hidden="false" customHeight="false" outlineLevel="0" collapsed="false">
      <c r="A459" s="153"/>
    </row>
    <row r="460" customFormat="false" ht="15" hidden="false" customHeight="false" outlineLevel="0" collapsed="false">
      <c r="A460" s="153"/>
    </row>
    <row r="461" customFormat="false" ht="15" hidden="false" customHeight="false" outlineLevel="0" collapsed="false">
      <c r="A461" s="153"/>
    </row>
    <row r="462" customFormat="false" ht="15" hidden="false" customHeight="false" outlineLevel="0" collapsed="false">
      <c r="A462" s="153"/>
    </row>
    <row r="463" customFormat="false" ht="15" hidden="false" customHeight="false" outlineLevel="0" collapsed="false">
      <c r="A463" s="153"/>
    </row>
    <row r="464" customFormat="false" ht="15" hidden="false" customHeight="false" outlineLevel="0" collapsed="false">
      <c r="A464" s="153"/>
    </row>
    <row r="465" customFormat="false" ht="15" hidden="false" customHeight="false" outlineLevel="0" collapsed="false">
      <c r="A465" s="153"/>
    </row>
    <row r="466" customFormat="false" ht="15" hidden="false" customHeight="false" outlineLevel="0" collapsed="false">
      <c r="A466" s="153"/>
    </row>
    <row r="467" customFormat="false" ht="15" hidden="false" customHeight="false" outlineLevel="0" collapsed="false">
      <c r="A467" s="153"/>
    </row>
    <row r="468" customFormat="false" ht="15" hidden="false" customHeight="false" outlineLevel="0" collapsed="false">
      <c r="A468" s="153"/>
    </row>
    <row r="469" customFormat="false" ht="15" hidden="false" customHeight="false" outlineLevel="0" collapsed="false">
      <c r="A469" s="153"/>
    </row>
    <row r="470" customFormat="false" ht="15" hidden="false" customHeight="false" outlineLevel="0" collapsed="false">
      <c r="A470" s="153"/>
    </row>
    <row r="471" customFormat="false" ht="15" hidden="false" customHeight="false" outlineLevel="0" collapsed="false">
      <c r="A471" s="153"/>
    </row>
    <row r="472" customFormat="false" ht="15" hidden="false" customHeight="false" outlineLevel="0" collapsed="false">
      <c r="A472" s="153"/>
    </row>
    <row r="473" customFormat="false" ht="15" hidden="false" customHeight="false" outlineLevel="0" collapsed="false">
      <c r="A473" s="153"/>
    </row>
    <row r="474" customFormat="false" ht="15" hidden="false" customHeight="false" outlineLevel="0" collapsed="false">
      <c r="A474" s="153"/>
    </row>
    <row r="475" customFormat="false" ht="15" hidden="false" customHeight="false" outlineLevel="0" collapsed="false">
      <c r="A475" s="153"/>
    </row>
    <row r="476" customFormat="false" ht="15" hidden="false" customHeight="false" outlineLevel="0" collapsed="false">
      <c r="A476" s="153"/>
    </row>
    <row r="477" customFormat="false" ht="15" hidden="false" customHeight="false" outlineLevel="0" collapsed="false">
      <c r="A477" s="153"/>
    </row>
    <row r="478" customFormat="false" ht="15" hidden="false" customHeight="false" outlineLevel="0" collapsed="false">
      <c r="A478" s="153"/>
    </row>
    <row r="479" customFormat="false" ht="15" hidden="false" customHeight="false" outlineLevel="0" collapsed="false">
      <c r="A479" s="153"/>
    </row>
    <row r="480" customFormat="false" ht="15" hidden="false" customHeight="false" outlineLevel="0" collapsed="false">
      <c r="A480" s="153"/>
    </row>
    <row r="481" customFormat="false" ht="15" hidden="false" customHeight="false" outlineLevel="0" collapsed="false">
      <c r="A481" s="153"/>
    </row>
    <row r="482" customFormat="false" ht="15" hidden="false" customHeight="false" outlineLevel="0" collapsed="false">
      <c r="A482" s="153"/>
    </row>
    <row r="483" customFormat="false" ht="15" hidden="false" customHeight="false" outlineLevel="0" collapsed="false">
      <c r="A483" s="153"/>
    </row>
    <row r="484" customFormat="false" ht="15" hidden="false" customHeight="false" outlineLevel="0" collapsed="false">
      <c r="A484" s="153"/>
    </row>
    <row r="485" customFormat="false" ht="15" hidden="false" customHeight="false" outlineLevel="0" collapsed="false">
      <c r="A485" s="153"/>
    </row>
    <row r="486" customFormat="false" ht="15" hidden="false" customHeight="false" outlineLevel="0" collapsed="false">
      <c r="A486" s="153"/>
    </row>
    <row r="487" customFormat="false" ht="15" hidden="false" customHeight="false" outlineLevel="0" collapsed="false">
      <c r="A487" s="153"/>
    </row>
    <row r="488" customFormat="false" ht="15" hidden="false" customHeight="false" outlineLevel="0" collapsed="false">
      <c r="A488" s="153"/>
    </row>
    <row r="489" customFormat="false" ht="15" hidden="false" customHeight="false" outlineLevel="0" collapsed="false">
      <c r="A489" s="153"/>
    </row>
    <row r="490" customFormat="false" ht="15" hidden="false" customHeight="false" outlineLevel="0" collapsed="false">
      <c r="A490" s="153"/>
    </row>
    <row r="491" customFormat="false" ht="15" hidden="false" customHeight="false" outlineLevel="0" collapsed="false">
      <c r="A491" s="153"/>
    </row>
    <row r="492" customFormat="false" ht="15" hidden="false" customHeight="false" outlineLevel="0" collapsed="false">
      <c r="A492" s="153"/>
    </row>
    <row r="493" customFormat="false" ht="15" hidden="false" customHeight="false" outlineLevel="0" collapsed="false">
      <c r="A493" s="153"/>
    </row>
    <row r="494" customFormat="false" ht="15" hidden="false" customHeight="false" outlineLevel="0" collapsed="false">
      <c r="A494" s="153"/>
    </row>
    <row r="495" customFormat="false" ht="15" hidden="false" customHeight="false" outlineLevel="0" collapsed="false">
      <c r="A495" s="153"/>
    </row>
    <row r="496" customFormat="false" ht="15" hidden="false" customHeight="false" outlineLevel="0" collapsed="false">
      <c r="A496" s="153"/>
    </row>
    <row r="497" customFormat="false" ht="15" hidden="false" customHeight="false" outlineLevel="0" collapsed="false">
      <c r="A497" s="153"/>
    </row>
    <row r="498" customFormat="false" ht="15" hidden="false" customHeight="false" outlineLevel="0" collapsed="false">
      <c r="A498" s="153"/>
    </row>
    <row r="499" customFormat="false" ht="15" hidden="false" customHeight="false" outlineLevel="0" collapsed="false">
      <c r="A499" s="153"/>
    </row>
    <row r="500" customFormat="false" ht="15" hidden="false" customHeight="false" outlineLevel="0" collapsed="false">
      <c r="A500" s="153"/>
    </row>
    <row r="501" customFormat="false" ht="15" hidden="false" customHeight="false" outlineLevel="0" collapsed="false">
      <c r="A501" s="153"/>
    </row>
    <row r="502" customFormat="false" ht="15" hidden="false" customHeight="false" outlineLevel="0" collapsed="false">
      <c r="A502" s="153"/>
    </row>
    <row r="503" customFormat="false" ht="15" hidden="false" customHeight="false" outlineLevel="0" collapsed="false">
      <c r="A503" s="153"/>
    </row>
    <row r="504" customFormat="false" ht="15" hidden="false" customHeight="false" outlineLevel="0" collapsed="false">
      <c r="A504" s="153"/>
    </row>
    <row r="505" customFormat="false" ht="15" hidden="false" customHeight="false" outlineLevel="0" collapsed="false">
      <c r="A505" s="153"/>
    </row>
    <row r="506" customFormat="false" ht="15" hidden="false" customHeight="false" outlineLevel="0" collapsed="false">
      <c r="A506" s="153"/>
    </row>
    <row r="507" customFormat="false" ht="15" hidden="false" customHeight="false" outlineLevel="0" collapsed="false">
      <c r="A507" s="153"/>
    </row>
    <row r="508" customFormat="false" ht="15" hidden="false" customHeight="false" outlineLevel="0" collapsed="false">
      <c r="A508" s="153"/>
    </row>
    <row r="509" customFormat="false" ht="15" hidden="false" customHeight="false" outlineLevel="0" collapsed="false">
      <c r="A509" s="153"/>
    </row>
    <row r="510" customFormat="false" ht="15" hidden="false" customHeight="false" outlineLevel="0" collapsed="false">
      <c r="A510" s="153"/>
    </row>
    <row r="511" customFormat="false" ht="15" hidden="false" customHeight="false" outlineLevel="0" collapsed="false">
      <c r="A511" s="153"/>
    </row>
    <row r="512" customFormat="false" ht="15" hidden="false" customHeight="false" outlineLevel="0" collapsed="false">
      <c r="A512" s="153"/>
    </row>
    <row r="513" customFormat="false" ht="15" hidden="false" customHeight="false" outlineLevel="0" collapsed="false">
      <c r="A513" s="153"/>
    </row>
    <row r="514" customFormat="false" ht="15" hidden="false" customHeight="false" outlineLevel="0" collapsed="false">
      <c r="A514" s="153"/>
    </row>
    <row r="515" customFormat="false" ht="15" hidden="false" customHeight="false" outlineLevel="0" collapsed="false">
      <c r="A515" s="153"/>
    </row>
    <row r="516" customFormat="false" ht="15" hidden="false" customHeight="false" outlineLevel="0" collapsed="false">
      <c r="A516" s="153"/>
    </row>
    <row r="517" customFormat="false" ht="15" hidden="false" customHeight="false" outlineLevel="0" collapsed="false">
      <c r="A517" s="153"/>
    </row>
    <row r="518" customFormat="false" ht="15" hidden="false" customHeight="false" outlineLevel="0" collapsed="false">
      <c r="A518" s="153"/>
    </row>
    <row r="519" customFormat="false" ht="15" hidden="false" customHeight="false" outlineLevel="0" collapsed="false">
      <c r="A519" s="153"/>
    </row>
    <row r="520" customFormat="false" ht="15" hidden="false" customHeight="false" outlineLevel="0" collapsed="false">
      <c r="A520" s="153"/>
    </row>
    <row r="521" customFormat="false" ht="15" hidden="false" customHeight="false" outlineLevel="0" collapsed="false">
      <c r="A521" s="153"/>
    </row>
    <row r="522" customFormat="false" ht="15" hidden="false" customHeight="false" outlineLevel="0" collapsed="false">
      <c r="A522" s="153"/>
    </row>
    <row r="523" customFormat="false" ht="15" hidden="false" customHeight="false" outlineLevel="0" collapsed="false">
      <c r="A523" s="153"/>
    </row>
    <row r="524" customFormat="false" ht="15" hidden="false" customHeight="false" outlineLevel="0" collapsed="false">
      <c r="A524" s="153"/>
    </row>
    <row r="525" customFormat="false" ht="15" hidden="false" customHeight="false" outlineLevel="0" collapsed="false">
      <c r="A525" s="153"/>
    </row>
    <row r="526" customFormat="false" ht="15" hidden="false" customHeight="false" outlineLevel="0" collapsed="false">
      <c r="A526" s="153"/>
    </row>
    <row r="527" customFormat="false" ht="15" hidden="false" customHeight="false" outlineLevel="0" collapsed="false">
      <c r="A527" s="153"/>
    </row>
    <row r="528" customFormat="false" ht="15" hidden="false" customHeight="false" outlineLevel="0" collapsed="false">
      <c r="A528" s="153"/>
    </row>
    <row r="529" customFormat="false" ht="15" hidden="false" customHeight="false" outlineLevel="0" collapsed="false">
      <c r="A529" s="153"/>
    </row>
    <row r="530" customFormat="false" ht="15" hidden="false" customHeight="false" outlineLevel="0" collapsed="false">
      <c r="A530" s="153"/>
    </row>
    <row r="531" customFormat="false" ht="15" hidden="false" customHeight="false" outlineLevel="0" collapsed="false">
      <c r="A531" s="153"/>
    </row>
    <row r="532" customFormat="false" ht="15" hidden="false" customHeight="false" outlineLevel="0" collapsed="false">
      <c r="A532" s="153"/>
    </row>
    <row r="533" customFormat="false" ht="15" hidden="false" customHeight="false" outlineLevel="0" collapsed="false">
      <c r="A533" s="153"/>
    </row>
    <row r="534" customFormat="false" ht="15" hidden="false" customHeight="false" outlineLevel="0" collapsed="false">
      <c r="A534" s="153"/>
    </row>
    <row r="535" customFormat="false" ht="15" hidden="false" customHeight="false" outlineLevel="0" collapsed="false">
      <c r="A535" s="153"/>
    </row>
    <row r="536" customFormat="false" ht="15" hidden="false" customHeight="false" outlineLevel="0" collapsed="false">
      <c r="A536" s="153"/>
    </row>
    <row r="537" customFormat="false" ht="15" hidden="false" customHeight="false" outlineLevel="0" collapsed="false">
      <c r="A537" s="153"/>
    </row>
    <row r="538" customFormat="false" ht="15" hidden="false" customHeight="false" outlineLevel="0" collapsed="false">
      <c r="A538" s="153"/>
    </row>
    <row r="539" customFormat="false" ht="15" hidden="false" customHeight="false" outlineLevel="0" collapsed="false">
      <c r="A539" s="153"/>
    </row>
    <row r="540" customFormat="false" ht="15" hidden="false" customHeight="false" outlineLevel="0" collapsed="false">
      <c r="A540" s="153"/>
    </row>
    <row r="541" customFormat="false" ht="15" hidden="false" customHeight="false" outlineLevel="0" collapsed="false">
      <c r="A541" s="153"/>
    </row>
    <row r="542" customFormat="false" ht="15" hidden="false" customHeight="false" outlineLevel="0" collapsed="false">
      <c r="A542" s="153"/>
    </row>
    <row r="543" customFormat="false" ht="15" hidden="false" customHeight="false" outlineLevel="0" collapsed="false">
      <c r="A543" s="153"/>
    </row>
    <row r="544" customFormat="false" ht="15" hidden="false" customHeight="false" outlineLevel="0" collapsed="false">
      <c r="A544" s="153"/>
    </row>
    <row r="545" customFormat="false" ht="15" hidden="false" customHeight="false" outlineLevel="0" collapsed="false">
      <c r="A545" s="153"/>
    </row>
    <row r="546" customFormat="false" ht="15" hidden="false" customHeight="false" outlineLevel="0" collapsed="false">
      <c r="A546" s="153"/>
    </row>
    <row r="547" customFormat="false" ht="15" hidden="false" customHeight="false" outlineLevel="0" collapsed="false">
      <c r="A547" s="153"/>
    </row>
    <row r="548" customFormat="false" ht="15" hidden="false" customHeight="false" outlineLevel="0" collapsed="false">
      <c r="A548" s="153"/>
    </row>
    <row r="549" customFormat="false" ht="15" hidden="false" customHeight="false" outlineLevel="0" collapsed="false">
      <c r="A549" s="153"/>
    </row>
    <row r="550" customFormat="false" ht="15" hidden="false" customHeight="false" outlineLevel="0" collapsed="false">
      <c r="A550" s="153"/>
    </row>
    <row r="551" customFormat="false" ht="15" hidden="false" customHeight="false" outlineLevel="0" collapsed="false">
      <c r="A551" s="153"/>
    </row>
    <row r="552" customFormat="false" ht="15" hidden="false" customHeight="false" outlineLevel="0" collapsed="false">
      <c r="A552" s="153"/>
    </row>
    <row r="553" customFormat="false" ht="15" hidden="false" customHeight="false" outlineLevel="0" collapsed="false">
      <c r="A553" s="153"/>
    </row>
    <row r="554" customFormat="false" ht="15" hidden="false" customHeight="false" outlineLevel="0" collapsed="false">
      <c r="A554" s="153"/>
    </row>
    <row r="555" customFormat="false" ht="15" hidden="false" customHeight="false" outlineLevel="0" collapsed="false">
      <c r="A555" s="153"/>
    </row>
    <row r="556" customFormat="false" ht="15" hidden="false" customHeight="false" outlineLevel="0" collapsed="false">
      <c r="A556" s="153"/>
    </row>
    <row r="557" customFormat="false" ht="15" hidden="false" customHeight="false" outlineLevel="0" collapsed="false">
      <c r="A557" s="153"/>
    </row>
    <row r="558" customFormat="false" ht="15" hidden="false" customHeight="false" outlineLevel="0" collapsed="false">
      <c r="A558" s="153"/>
    </row>
    <row r="559" customFormat="false" ht="15" hidden="false" customHeight="false" outlineLevel="0" collapsed="false">
      <c r="A559" s="153"/>
    </row>
    <row r="560" customFormat="false" ht="15" hidden="false" customHeight="false" outlineLevel="0" collapsed="false">
      <c r="A560" s="153"/>
    </row>
    <row r="561" customFormat="false" ht="15" hidden="false" customHeight="false" outlineLevel="0" collapsed="false">
      <c r="A561" s="153"/>
    </row>
    <row r="562" customFormat="false" ht="15" hidden="false" customHeight="false" outlineLevel="0" collapsed="false">
      <c r="A562" s="153"/>
    </row>
    <row r="563" customFormat="false" ht="15" hidden="false" customHeight="false" outlineLevel="0" collapsed="false">
      <c r="A563" s="153"/>
    </row>
    <row r="564" customFormat="false" ht="15" hidden="false" customHeight="false" outlineLevel="0" collapsed="false">
      <c r="A564" s="153"/>
    </row>
    <row r="565" customFormat="false" ht="15" hidden="false" customHeight="false" outlineLevel="0" collapsed="false">
      <c r="A565" s="153"/>
    </row>
    <row r="566" customFormat="false" ht="15" hidden="false" customHeight="false" outlineLevel="0" collapsed="false">
      <c r="A566" s="153"/>
    </row>
    <row r="567" customFormat="false" ht="15" hidden="false" customHeight="false" outlineLevel="0" collapsed="false">
      <c r="A567" s="153"/>
    </row>
    <row r="568" customFormat="false" ht="15" hidden="false" customHeight="false" outlineLevel="0" collapsed="false">
      <c r="A568" s="153"/>
    </row>
    <row r="569" customFormat="false" ht="15" hidden="false" customHeight="false" outlineLevel="0" collapsed="false">
      <c r="A569" s="153"/>
    </row>
    <row r="570" customFormat="false" ht="15" hidden="false" customHeight="false" outlineLevel="0" collapsed="false">
      <c r="A570" s="153"/>
    </row>
    <row r="571" customFormat="false" ht="15" hidden="false" customHeight="false" outlineLevel="0" collapsed="false">
      <c r="A571" s="153"/>
    </row>
    <row r="572" customFormat="false" ht="15" hidden="false" customHeight="false" outlineLevel="0" collapsed="false">
      <c r="A572" s="153"/>
    </row>
    <row r="573" customFormat="false" ht="15" hidden="false" customHeight="false" outlineLevel="0" collapsed="false">
      <c r="A573" s="153"/>
    </row>
    <row r="574" customFormat="false" ht="15" hidden="false" customHeight="false" outlineLevel="0" collapsed="false">
      <c r="A574" s="153"/>
    </row>
    <row r="575" customFormat="false" ht="15" hidden="false" customHeight="false" outlineLevel="0" collapsed="false">
      <c r="A575" s="153"/>
    </row>
    <row r="576" customFormat="false" ht="15" hidden="false" customHeight="false" outlineLevel="0" collapsed="false">
      <c r="A576" s="153"/>
    </row>
    <row r="577" customFormat="false" ht="15" hidden="false" customHeight="false" outlineLevel="0" collapsed="false">
      <c r="A577" s="153"/>
    </row>
    <row r="578" customFormat="false" ht="15" hidden="false" customHeight="false" outlineLevel="0" collapsed="false">
      <c r="A578" s="153"/>
    </row>
    <row r="579" customFormat="false" ht="15" hidden="false" customHeight="false" outlineLevel="0" collapsed="false">
      <c r="A579" s="153"/>
    </row>
    <row r="580" customFormat="false" ht="15" hidden="false" customHeight="false" outlineLevel="0" collapsed="false">
      <c r="A580" s="153"/>
    </row>
    <row r="581" customFormat="false" ht="15" hidden="false" customHeight="false" outlineLevel="0" collapsed="false">
      <c r="A581" s="153"/>
    </row>
    <row r="582" customFormat="false" ht="15" hidden="false" customHeight="false" outlineLevel="0" collapsed="false">
      <c r="A582" s="153"/>
    </row>
    <row r="583" customFormat="false" ht="15" hidden="false" customHeight="false" outlineLevel="0" collapsed="false">
      <c r="A583" s="153"/>
    </row>
    <row r="584" customFormat="false" ht="15" hidden="false" customHeight="false" outlineLevel="0" collapsed="false">
      <c r="A584" s="153"/>
    </row>
    <row r="585" customFormat="false" ht="15" hidden="false" customHeight="false" outlineLevel="0" collapsed="false">
      <c r="A585" s="153"/>
    </row>
    <row r="586" customFormat="false" ht="15" hidden="false" customHeight="false" outlineLevel="0" collapsed="false">
      <c r="A586" s="153"/>
    </row>
    <row r="587" customFormat="false" ht="15" hidden="false" customHeight="false" outlineLevel="0" collapsed="false">
      <c r="A587" s="153"/>
    </row>
    <row r="588" customFormat="false" ht="15" hidden="false" customHeight="false" outlineLevel="0" collapsed="false">
      <c r="A588" s="153"/>
    </row>
    <row r="589" customFormat="false" ht="15" hidden="false" customHeight="false" outlineLevel="0" collapsed="false">
      <c r="A589" s="153"/>
    </row>
    <row r="590" customFormat="false" ht="15" hidden="false" customHeight="false" outlineLevel="0" collapsed="false">
      <c r="A590" s="153"/>
    </row>
    <row r="591" customFormat="false" ht="15" hidden="false" customHeight="false" outlineLevel="0" collapsed="false">
      <c r="A591" s="153"/>
    </row>
    <row r="592" customFormat="false" ht="15" hidden="false" customHeight="false" outlineLevel="0" collapsed="false">
      <c r="A592" s="153"/>
    </row>
    <row r="593" customFormat="false" ht="15" hidden="false" customHeight="false" outlineLevel="0" collapsed="false">
      <c r="A593" s="153"/>
    </row>
    <row r="594" customFormat="false" ht="15" hidden="false" customHeight="false" outlineLevel="0" collapsed="false">
      <c r="A594" s="153"/>
    </row>
    <row r="595" customFormat="false" ht="15" hidden="false" customHeight="false" outlineLevel="0" collapsed="false">
      <c r="A595" s="153"/>
    </row>
    <row r="596" customFormat="false" ht="15" hidden="false" customHeight="false" outlineLevel="0" collapsed="false">
      <c r="A596" s="153"/>
    </row>
    <row r="597" customFormat="false" ht="15" hidden="false" customHeight="false" outlineLevel="0" collapsed="false">
      <c r="A597" s="153"/>
    </row>
    <row r="598" customFormat="false" ht="15" hidden="false" customHeight="false" outlineLevel="0" collapsed="false">
      <c r="A598" s="153"/>
    </row>
    <row r="599" customFormat="false" ht="15" hidden="false" customHeight="false" outlineLevel="0" collapsed="false">
      <c r="A599" s="153"/>
    </row>
    <row r="600" customFormat="false" ht="15" hidden="false" customHeight="false" outlineLevel="0" collapsed="false">
      <c r="A600" s="153"/>
    </row>
    <row r="601" customFormat="false" ht="15" hidden="false" customHeight="false" outlineLevel="0" collapsed="false">
      <c r="A601" s="153"/>
    </row>
    <row r="602" customFormat="false" ht="15" hidden="false" customHeight="false" outlineLevel="0" collapsed="false">
      <c r="A602" s="153"/>
    </row>
    <row r="603" customFormat="false" ht="15" hidden="false" customHeight="false" outlineLevel="0" collapsed="false">
      <c r="A603" s="153"/>
    </row>
    <row r="604" customFormat="false" ht="15" hidden="false" customHeight="false" outlineLevel="0" collapsed="false">
      <c r="A604" s="153"/>
    </row>
    <row r="605" customFormat="false" ht="15" hidden="false" customHeight="false" outlineLevel="0" collapsed="false">
      <c r="A605" s="153"/>
    </row>
    <row r="606" customFormat="false" ht="15" hidden="false" customHeight="false" outlineLevel="0" collapsed="false">
      <c r="A606" s="153"/>
    </row>
    <row r="607" customFormat="false" ht="15" hidden="false" customHeight="false" outlineLevel="0" collapsed="false">
      <c r="A607" s="153"/>
    </row>
    <row r="608" customFormat="false" ht="15" hidden="false" customHeight="false" outlineLevel="0" collapsed="false">
      <c r="A608" s="153"/>
    </row>
    <row r="609" customFormat="false" ht="15" hidden="false" customHeight="false" outlineLevel="0" collapsed="false">
      <c r="A609" s="153"/>
    </row>
    <row r="610" customFormat="false" ht="15" hidden="false" customHeight="false" outlineLevel="0" collapsed="false">
      <c r="A610" s="153"/>
    </row>
    <row r="611" customFormat="false" ht="15" hidden="false" customHeight="false" outlineLevel="0" collapsed="false">
      <c r="A611" s="153"/>
    </row>
    <row r="612" customFormat="false" ht="15" hidden="false" customHeight="false" outlineLevel="0" collapsed="false">
      <c r="A612" s="153"/>
    </row>
    <row r="613" customFormat="false" ht="15" hidden="false" customHeight="false" outlineLevel="0" collapsed="false">
      <c r="A613" s="153"/>
    </row>
    <row r="614" customFormat="false" ht="15" hidden="false" customHeight="false" outlineLevel="0" collapsed="false">
      <c r="A614" s="153"/>
    </row>
    <row r="615" customFormat="false" ht="15" hidden="false" customHeight="false" outlineLevel="0" collapsed="false">
      <c r="A615" s="153"/>
    </row>
    <row r="616" customFormat="false" ht="15" hidden="false" customHeight="false" outlineLevel="0" collapsed="false">
      <c r="A616" s="153"/>
    </row>
    <row r="617" customFormat="false" ht="15" hidden="false" customHeight="false" outlineLevel="0" collapsed="false">
      <c r="A617" s="153"/>
    </row>
    <row r="618" customFormat="false" ht="15" hidden="false" customHeight="false" outlineLevel="0" collapsed="false">
      <c r="A618" s="153"/>
    </row>
    <row r="619" customFormat="false" ht="15" hidden="false" customHeight="false" outlineLevel="0" collapsed="false">
      <c r="A619" s="153"/>
    </row>
    <row r="620" customFormat="false" ht="15" hidden="false" customHeight="false" outlineLevel="0" collapsed="false">
      <c r="A620" s="153"/>
    </row>
    <row r="621" customFormat="false" ht="15" hidden="false" customHeight="false" outlineLevel="0" collapsed="false">
      <c r="A621" s="153"/>
    </row>
    <row r="622" customFormat="false" ht="15" hidden="false" customHeight="false" outlineLevel="0" collapsed="false">
      <c r="A622" s="153"/>
    </row>
    <row r="623" customFormat="false" ht="15" hidden="false" customHeight="false" outlineLevel="0" collapsed="false">
      <c r="A623" s="153"/>
    </row>
    <row r="624" customFormat="false" ht="15" hidden="false" customHeight="false" outlineLevel="0" collapsed="false">
      <c r="A624" s="153"/>
    </row>
    <row r="625" customFormat="false" ht="15" hidden="false" customHeight="false" outlineLevel="0" collapsed="false">
      <c r="A625" s="153"/>
    </row>
    <row r="626" customFormat="false" ht="15" hidden="false" customHeight="false" outlineLevel="0" collapsed="false">
      <c r="A626" s="153"/>
    </row>
    <row r="627" customFormat="false" ht="15" hidden="false" customHeight="false" outlineLevel="0" collapsed="false">
      <c r="A627" s="153"/>
    </row>
    <row r="628" customFormat="false" ht="15" hidden="false" customHeight="false" outlineLevel="0" collapsed="false">
      <c r="A628" s="153"/>
    </row>
    <row r="629" customFormat="false" ht="15" hidden="false" customHeight="false" outlineLevel="0" collapsed="false">
      <c r="A629" s="153"/>
    </row>
    <row r="630" customFormat="false" ht="15" hidden="false" customHeight="false" outlineLevel="0" collapsed="false">
      <c r="A630" s="153"/>
    </row>
    <row r="631" customFormat="false" ht="15" hidden="false" customHeight="false" outlineLevel="0" collapsed="false">
      <c r="A631" s="153"/>
    </row>
    <row r="632" customFormat="false" ht="15" hidden="false" customHeight="false" outlineLevel="0" collapsed="false">
      <c r="A632" s="153"/>
    </row>
    <row r="633" customFormat="false" ht="15" hidden="false" customHeight="false" outlineLevel="0" collapsed="false">
      <c r="A633" s="153"/>
    </row>
    <row r="634" customFormat="false" ht="15" hidden="false" customHeight="false" outlineLevel="0" collapsed="false">
      <c r="A634" s="153"/>
    </row>
    <row r="635" customFormat="false" ht="15" hidden="false" customHeight="false" outlineLevel="0" collapsed="false">
      <c r="A635" s="153"/>
    </row>
    <row r="636" customFormat="false" ht="15" hidden="false" customHeight="false" outlineLevel="0" collapsed="false">
      <c r="A636" s="153"/>
    </row>
    <row r="637" customFormat="false" ht="15" hidden="false" customHeight="false" outlineLevel="0" collapsed="false">
      <c r="A637" s="153"/>
    </row>
    <row r="638" customFormat="false" ht="15" hidden="false" customHeight="false" outlineLevel="0" collapsed="false">
      <c r="A638" s="153"/>
    </row>
    <row r="639" customFormat="false" ht="15" hidden="false" customHeight="false" outlineLevel="0" collapsed="false">
      <c r="A639" s="153"/>
    </row>
    <row r="640" customFormat="false" ht="15" hidden="false" customHeight="false" outlineLevel="0" collapsed="false">
      <c r="A640" s="153"/>
    </row>
    <row r="641" customFormat="false" ht="15" hidden="false" customHeight="false" outlineLevel="0" collapsed="false">
      <c r="A641" s="153"/>
    </row>
    <row r="642" customFormat="false" ht="15" hidden="false" customHeight="false" outlineLevel="0" collapsed="false">
      <c r="A642" s="153"/>
    </row>
    <row r="643" customFormat="false" ht="15" hidden="false" customHeight="false" outlineLevel="0" collapsed="false">
      <c r="A643" s="153"/>
    </row>
    <row r="644" customFormat="false" ht="15" hidden="false" customHeight="false" outlineLevel="0" collapsed="false">
      <c r="A644" s="153"/>
    </row>
    <row r="645" customFormat="false" ht="15" hidden="false" customHeight="false" outlineLevel="0" collapsed="false">
      <c r="A645" s="153"/>
    </row>
    <row r="646" customFormat="false" ht="15" hidden="false" customHeight="false" outlineLevel="0" collapsed="false">
      <c r="A646" s="153"/>
    </row>
    <row r="647" customFormat="false" ht="15" hidden="false" customHeight="false" outlineLevel="0" collapsed="false">
      <c r="A647" s="153"/>
    </row>
    <row r="648" customFormat="false" ht="15" hidden="false" customHeight="false" outlineLevel="0" collapsed="false">
      <c r="A648" s="153"/>
    </row>
    <row r="649" customFormat="false" ht="15" hidden="false" customHeight="false" outlineLevel="0" collapsed="false">
      <c r="A649" s="153"/>
    </row>
    <row r="650" customFormat="false" ht="15" hidden="false" customHeight="false" outlineLevel="0" collapsed="false">
      <c r="A650" s="153"/>
    </row>
    <row r="651" customFormat="false" ht="15" hidden="false" customHeight="false" outlineLevel="0" collapsed="false">
      <c r="A651" s="153"/>
    </row>
    <row r="652" customFormat="false" ht="15" hidden="false" customHeight="false" outlineLevel="0" collapsed="false">
      <c r="A652" s="153"/>
    </row>
    <row r="653" customFormat="false" ht="15" hidden="false" customHeight="false" outlineLevel="0" collapsed="false">
      <c r="A653" s="153"/>
    </row>
    <row r="654" customFormat="false" ht="15" hidden="false" customHeight="false" outlineLevel="0" collapsed="false">
      <c r="A654" s="153"/>
    </row>
    <row r="655" customFormat="false" ht="15" hidden="false" customHeight="false" outlineLevel="0" collapsed="false">
      <c r="A655" s="153"/>
    </row>
    <row r="656" customFormat="false" ht="15" hidden="false" customHeight="false" outlineLevel="0" collapsed="false">
      <c r="A656" s="153"/>
    </row>
    <row r="657" customFormat="false" ht="15" hidden="false" customHeight="false" outlineLevel="0" collapsed="false">
      <c r="A657" s="153"/>
    </row>
    <row r="658" customFormat="false" ht="15" hidden="false" customHeight="false" outlineLevel="0" collapsed="false">
      <c r="A658" s="153"/>
    </row>
    <row r="659" customFormat="false" ht="15" hidden="false" customHeight="false" outlineLevel="0" collapsed="false">
      <c r="A659" s="153"/>
    </row>
    <row r="660" customFormat="false" ht="15" hidden="false" customHeight="false" outlineLevel="0" collapsed="false">
      <c r="A660" s="153"/>
    </row>
    <row r="661" customFormat="false" ht="15" hidden="false" customHeight="false" outlineLevel="0" collapsed="false">
      <c r="A661" s="153"/>
    </row>
    <row r="662" customFormat="false" ht="15" hidden="false" customHeight="false" outlineLevel="0" collapsed="false">
      <c r="A662" s="153"/>
    </row>
    <row r="663" customFormat="false" ht="15" hidden="false" customHeight="false" outlineLevel="0" collapsed="false">
      <c r="A663" s="153"/>
    </row>
    <row r="664" customFormat="false" ht="15" hidden="false" customHeight="false" outlineLevel="0" collapsed="false">
      <c r="A664" s="153"/>
    </row>
    <row r="665" customFormat="false" ht="15" hidden="false" customHeight="false" outlineLevel="0" collapsed="false">
      <c r="A665" s="153"/>
    </row>
    <row r="666" customFormat="false" ht="15" hidden="false" customHeight="false" outlineLevel="0" collapsed="false">
      <c r="A666" s="153"/>
    </row>
    <row r="667" customFormat="false" ht="15" hidden="false" customHeight="false" outlineLevel="0" collapsed="false">
      <c r="A667" s="153"/>
    </row>
    <row r="668" customFormat="false" ht="15" hidden="false" customHeight="false" outlineLevel="0" collapsed="false">
      <c r="A668" s="153"/>
    </row>
    <row r="669" customFormat="false" ht="15" hidden="false" customHeight="false" outlineLevel="0" collapsed="false">
      <c r="A669" s="153"/>
    </row>
    <row r="670" customFormat="false" ht="15" hidden="false" customHeight="false" outlineLevel="0" collapsed="false">
      <c r="A670" s="153"/>
    </row>
    <row r="671" customFormat="false" ht="15" hidden="false" customHeight="false" outlineLevel="0" collapsed="false">
      <c r="A671" s="153"/>
    </row>
    <row r="672" customFormat="false" ht="15" hidden="false" customHeight="false" outlineLevel="0" collapsed="false">
      <c r="A672" s="153"/>
    </row>
    <row r="673" customFormat="false" ht="15" hidden="false" customHeight="false" outlineLevel="0" collapsed="false">
      <c r="A673" s="153"/>
    </row>
    <row r="674" customFormat="false" ht="15" hidden="false" customHeight="false" outlineLevel="0" collapsed="false">
      <c r="A674" s="153"/>
    </row>
    <row r="675" customFormat="false" ht="15" hidden="false" customHeight="false" outlineLevel="0" collapsed="false">
      <c r="A675" s="153"/>
    </row>
    <row r="676" customFormat="false" ht="15" hidden="false" customHeight="false" outlineLevel="0" collapsed="false">
      <c r="A676" s="153"/>
    </row>
    <row r="677" customFormat="false" ht="15" hidden="false" customHeight="false" outlineLevel="0" collapsed="false">
      <c r="A677" s="153"/>
    </row>
    <row r="678" customFormat="false" ht="15" hidden="false" customHeight="false" outlineLevel="0" collapsed="false">
      <c r="A678" s="153"/>
    </row>
    <row r="679" customFormat="false" ht="15" hidden="false" customHeight="false" outlineLevel="0" collapsed="false">
      <c r="A679" s="153"/>
    </row>
    <row r="680" customFormat="false" ht="15" hidden="false" customHeight="false" outlineLevel="0" collapsed="false">
      <c r="A680" s="153"/>
    </row>
    <row r="681" customFormat="false" ht="15" hidden="false" customHeight="false" outlineLevel="0" collapsed="false">
      <c r="A681" s="153"/>
    </row>
    <row r="682" customFormat="false" ht="15" hidden="false" customHeight="false" outlineLevel="0" collapsed="false">
      <c r="A682" s="153"/>
    </row>
    <row r="683" customFormat="false" ht="15" hidden="false" customHeight="false" outlineLevel="0" collapsed="false">
      <c r="A683" s="153"/>
    </row>
    <row r="684" customFormat="false" ht="15" hidden="false" customHeight="false" outlineLevel="0" collapsed="false">
      <c r="A684" s="153"/>
    </row>
    <row r="685" customFormat="false" ht="15" hidden="false" customHeight="false" outlineLevel="0" collapsed="false">
      <c r="A685" s="153"/>
    </row>
    <row r="686" customFormat="false" ht="15" hidden="false" customHeight="false" outlineLevel="0" collapsed="false">
      <c r="A686" s="153"/>
    </row>
    <row r="687" customFormat="false" ht="15" hidden="false" customHeight="false" outlineLevel="0" collapsed="false">
      <c r="A687" s="153"/>
    </row>
    <row r="688" customFormat="false" ht="15" hidden="false" customHeight="false" outlineLevel="0" collapsed="false">
      <c r="A688" s="153"/>
    </row>
    <row r="689" customFormat="false" ht="15" hidden="false" customHeight="false" outlineLevel="0" collapsed="false">
      <c r="A689" s="153"/>
    </row>
    <row r="690" customFormat="false" ht="15" hidden="false" customHeight="false" outlineLevel="0" collapsed="false">
      <c r="A690" s="153"/>
    </row>
    <row r="691" customFormat="false" ht="15" hidden="false" customHeight="false" outlineLevel="0" collapsed="false">
      <c r="A691" s="153"/>
    </row>
    <row r="692" customFormat="false" ht="15" hidden="false" customHeight="false" outlineLevel="0" collapsed="false">
      <c r="A692" s="153"/>
    </row>
    <row r="693" customFormat="false" ht="15" hidden="false" customHeight="false" outlineLevel="0" collapsed="false">
      <c r="A693" s="153"/>
    </row>
    <row r="694" customFormat="false" ht="15" hidden="false" customHeight="false" outlineLevel="0" collapsed="false">
      <c r="A694" s="153"/>
    </row>
    <row r="695" customFormat="false" ht="15" hidden="false" customHeight="false" outlineLevel="0" collapsed="false">
      <c r="A695" s="153"/>
    </row>
    <row r="696" customFormat="false" ht="15" hidden="false" customHeight="false" outlineLevel="0" collapsed="false">
      <c r="A696" s="153"/>
    </row>
    <row r="697" customFormat="false" ht="15" hidden="false" customHeight="false" outlineLevel="0" collapsed="false">
      <c r="A697" s="153"/>
    </row>
    <row r="698" customFormat="false" ht="15" hidden="false" customHeight="false" outlineLevel="0" collapsed="false">
      <c r="A698" s="153"/>
    </row>
    <row r="699" customFormat="false" ht="15" hidden="false" customHeight="false" outlineLevel="0" collapsed="false">
      <c r="A699" s="153"/>
    </row>
    <row r="700" customFormat="false" ht="15" hidden="false" customHeight="false" outlineLevel="0" collapsed="false">
      <c r="A700" s="153"/>
    </row>
    <row r="701" customFormat="false" ht="15" hidden="false" customHeight="false" outlineLevel="0" collapsed="false">
      <c r="A701" s="153"/>
    </row>
    <row r="702" customFormat="false" ht="15" hidden="false" customHeight="false" outlineLevel="0" collapsed="false">
      <c r="A702" s="153"/>
    </row>
    <row r="703" customFormat="false" ht="15" hidden="false" customHeight="false" outlineLevel="0" collapsed="false">
      <c r="A703" s="153"/>
    </row>
    <row r="704" customFormat="false" ht="15" hidden="false" customHeight="false" outlineLevel="0" collapsed="false">
      <c r="A704" s="153"/>
    </row>
    <row r="705" customFormat="false" ht="15" hidden="false" customHeight="false" outlineLevel="0" collapsed="false">
      <c r="A705" s="153"/>
    </row>
    <row r="706" customFormat="false" ht="15" hidden="false" customHeight="false" outlineLevel="0" collapsed="false">
      <c r="A706" s="153"/>
    </row>
    <row r="707" customFormat="false" ht="15" hidden="false" customHeight="false" outlineLevel="0" collapsed="false">
      <c r="A707" s="153"/>
    </row>
    <row r="708" customFormat="false" ht="15" hidden="false" customHeight="false" outlineLevel="0" collapsed="false">
      <c r="A708" s="153"/>
    </row>
    <row r="709" customFormat="false" ht="15" hidden="false" customHeight="false" outlineLevel="0" collapsed="false">
      <c r="A709" s="153"/>
    </row>
    <row r="710" customFormat="false" ht="15" hidden="false" customHeight="false" outlineLevel="0" collapsed="false">
      <c r="A710" s="153"/>
    </row>
    <row r="711" customFormat="false" ht="15" hidden="false" customHeight="false" outlineLevel="0" collapsed="false">
      <c r="A711" s="153"/>
    </row>
    <row r="712" customFormat="false" ht="15" hidden="false" customHeight="false" outlineLevel="0" collapsed="false">
      <c r="A712" s="153"/>
    </row>
    <row r="713" customFormat="false" ht="15" hidden="false" customHeight="false" outlineLevel="0" collapsed="false">
      <c r="A713" s="153"/>
    </row>
    <row r="714" customFormat="false" ht="15" hidden="false" customHeight="false" outlineLevel="0" collapsed="false">
      <c r="A714" s="153"/>
    </row>
    <row r="715" customFormat="false" ht="15" hidden="false" customHeight="false" outlineLevel="0" collapsed="false">
      <c r="A715" s="153"/>
    </row>
    <row r="716" customFormat="false" ht="15" hidden="false" customHeight="false" outlineLevel="0" collapsed="false">
      <c r="A716" s="153"/>
    </row>
    <row r="717" customFormat="false" ht="15" hidden="false" customHeight="false" outlineLevel="0" collapsed="false">
      <c r="A717" s="153"/>
    </row>
    <row r="718" customFormat="false" ht="15" hidden="false" customHeight="false" outlineLevel="0" collapsed="false">
      <c r="A718" s="153"/>
    </row>
    <row r="719" customFormat="false" ht="15" hidden="false" customHeight="false" outlineLevel="0" collapsed="false">
      <c r="A719" s="153"/>
    </row>
    <row r="720" customFormat="false" ht="15" hidden="false" customHeight="false" outlineLevel="0" collapsed="false">
      <c r="A720" s="153"/>
    </row>
    <row r="721" customFormat="false" ht="15" hidden="false" customHeight="false" outlineLevel="0" collapsed="false">
      <c r="A721" s="153"/>
    </row>
    <row r="722" customFormat="false" ht="15" hidden="false" customHeight="false" outlineLevel="0" collapsed="false">
      <c r="A722" s="153"/>
    </row>
    <row r="723" customFormat="false" ht="15" hidden="false" customHeight="false" outlineLevel="0" collapsed="false">
      <c r="A723" s="153"/>
    </row>
    <row r="724" customFormat="false" ht="15" hidden="false" customHeight="false" outlineLevel="0" collapsed="false">
      <c r="A724" s="153"/>
    </row>
    <row r="725" customFormat="false" ht="15" hidden="false" customHeight="false" outlineLevel="0" collapsed="false">
      <c r="A725" s="153"/>
    </row>
    <row r="726" customFormat="false" ht="15" hidden="false" customHeight="false" outlineLevel="0" collapsed="false">
      <c r="A726" s="153"/>
    </row>
    <row r="727" customFormat="false" ht="15" hidden="false" customHeight="false" outlineLevel="0" collapsed="false">
      <c r="A727" s="153"/>
    </row>
    <row r="728" customFormat="false" ht="15" hidden="false" customHeight="false" outlineLevel="0" collapsed="false">
      <c r="A728" s="153"/>
    </row>
    <row r="729" customFormat="false" ht="15" hidden="false" customHeight="false" outlineLevel="0" collapsed="false">
      <c r="A729" s="153"/>
    </row>
    <row r="730" customFormat="false" ht="15" hidden="false" customHeight="false" outlineLevel="0" collapsed="false">
      <c r="A730" s="153"/>
    </row>
    <row r="731" customFormat="false" ht="15" hidden="false" customHeight="false" outlineLevel="0" collapsed="false">
      <c r="A731" s="153"/>
    </row>
    <row r="732" customFormat="false" ht="15" hidden="false" customHeight="false" outlineLevel="0" collapsed="false">
      <c r="A732" s="153"/>
    </row>
    <row r="733" customFormat="false" ht="15" hidden="false" customHeight="false" outlineLevel="0" collapsed="false">
      <c r="A733" s="153"/>
    </row>
    <row r="734" customFormat="false" ht="15" hidden="false" customHeight="false" outlineLevel="0" collapsed="false">
      <c r="A734" s="153"/>
    </row>
    <row r="735" customFormat="false" ht="15" hidden="false" customHeight="false" outlineLevel="0" collapsed="false">
      <c r="A735" s="153"/>
    </row>
    <row r="736" customFormat="false" ht="15" hidden="false" customHeight="false" outlineLevel="0" collapsed="false">
      <c r="A736" s="153"/>
    </row>
    <row r="737" customFormat="false" ht="15" hidden="false" customHeight="false" outlineLevel="0" collapsed="false">
      <c r="A737" s="153"/>
    </row>
    <row r="738" customFormat="false" ht="15" hidden="false" customHeight="false" outlineLevel="0" collapsed="false">
      <c r="A738" s="153"/>
    </row>
    <row r="739" customFormat="false" ht="15" hidden="false" customHeight="false" outlineLevel="0" collapsed="false">
      <c r="A739" s="153"/>
    </row>
    <row r="740" customFormat="false" ht="15" hidden="false" customHeight="false" outlineLevel="0" collapsed="false">
      <c r="A740" s="153"/>
    </row>
    <row r="741" customFormat="false" ht="15" hidden="false" customHeight="false" outlineLevel="0" collapsed="false">
      <c r="A741" s="153"/>
    </row>
    <row r="742" customFormat="false" ht="15" hidden="false" customHeight="false" outlineLevel="0" collapsed="false">
      <c r="A742" s="153"/>
    </row>
    <row r="743" customFormat="false" ht="15" hidden="false" customHeight="false" outlineLevel="0" collapsed="false">
      <c r="A743" s="153"/>
    </row>
    <row r="744" customFormat="false" ht="15" hidden="false" customHeight="false" outlineLevel="0" collapsed="false">
      <c r="A744" s="153"/>
    </row>
    <row r="745" customFormat="false" ht="15" hidden="false" customHeight="false" outlineLevel="0" collapsed="false">
      <c r="A745" s="153"/>
    </row>
    <row r="746" customFormat="false" ht="15" hidden="false" customHeight="false" outlineLevel="0" collapsed="false">
      <c r="A746" s="153"/>
    </row>
    <row r="747" customFormat="false" ht="15" hidden="false" customHeight="false" outlineLevel="0" collapsed="false">
      <c r="A747" s="153"/>
    </row>
    <row r="748" customFormat="false" ht="15" hidden="false" customHeight="false" outlineLevel="0" collapsed="false">
      <c r="A748" s="153"/>
    </row>
    <row r="749" customFormat="false" ht="15" hidden="false" customHeight="false" outlineLevel="0" collapsed="false">
      <c r="A749" s="153"/>
    </row>
    <row r="750" customFormat="false" ht="15" hidden="false" customHeight="false" outlineLevel="0" collapsed="false">
      <c r="A750" s="153"/>
    </row>
    <row r="751" customFormat="false" ht="15" hidden="false" customHeight="false" outlineLevel="0" collapsed="false">
      <c r="A751" s="153"/>
    </row>
    <row r="752" customFormat="false" ht="15" hidden="false" customHeight="false" outlineLevel="0" collapsed="false">
      <c r="A752" s="153"/>
    </row>
    <row r="753" customFormat="false" ht="15" hidden="false" customHeight="false" outlineLevel="0" collapsed="false">
      <c r="A753" s="153"/>
    </row>
    <row r="754" customFormat="false" ht="15" hidden="false" customHeight="false" outlineLevel="0" collapsed="false">
      <c r="A754" s="153"/>
    </row>
    <row r="755" customFormat="false" ht="15" hidden="false" customHeight="false" outlineLevel="0" collapsed="false">
      <c r="A755" s="153"/>
    </row>
    <row r="756" customFormat="false" ht="15" hidden="false" customHeight="false" outlineLevel="0" collapsed="false">
      <c r="A756" s="153"/>
    </row>
    <row r="757" customFormat="false" ht="15" hidden="false" customHeight="false" outlineLevel="0" collapsed="false">
      <c r="A757" s="153"/>
    </row>
    <row r="758" customFormat="false" ht="15" hidden="false" customHeight="false" outlineLevel="0" collapsed="false">
      <c r="A758" s="153"/>
    </row>
    <row r="759" customFormat="false" ht="15" hidden="false" customHeight="false" outlineLevel="0" collapsed="false">
      <c r="A759" s="153"/>
    </row>
    <row r="760" customFormat="false" ht="15" hidden="false" customHeight="false" outlineLevel="0" collapsed="false">
      <c r="A760" s="153"/>
    </row>
    <row r="761" customFormat="false" ht="15" hidden="false" customHeight="false" outlineLevel="0" collapsed="false">
      <c r="A761" s="153"/>
    </row>
    <row r="762" customFormat="false" ht="15" hidden="false" customHeight="false" outlineLevel="0" collapsed="false">
      <c r="A762" s="153"/>
    </row>
    <row r="763" customFormat="false" ht="15" hidden="false" customHeight="false" outlineLevel="0" collapsed="false">
      <c r="A763" s="153"/>
    </row>
    <row r="764" customFormat="false" ht="15" hidden="false" customHeight="false" outlineLevel="0" collapsed="false">
      <c r="A764" s="153"/>
    </row>
    <row r="765" customFormat="false" ht="15" hidden="false" customHeight="false" outlineLevel="0" collapsed="false">
      <c r="A765" s="153"/>
    </row>
    <row r="766" customFormat="false" ht="15" hidden="false" customHeight="false" outlineLevel="0" collapsed="false">
      <c r="A766" s="153"/>
    </row>
    <row r="767" customFormat="false" ht="15" hidden="false" customHeight="false" outlineLevel="0" collapsed="false">
      <c r="A767" s="153"/>
    </row>
    <row r="768" customFormat="false" ht="15" hidden="false" customHeight="false" outlineLevel="0" collapsed="false">
      <c r="A768" s="153"/>
    </row>
    <row r="769" customFormat="false" ht="15" hidden="false" customHeight="false" outlineLevel="0" collapsed="false">
      <c r="A769" s="153"/>
    </row>
    <row r="770" customFormat="false" ht="15" hidden="false" customHeight="false" outlineLevel="0" collapsed="false">
      <c r="A770" s="153"/>
    </row>
    <row r="771" customFormat="false" ht="15" hidden="false" customHeight="false" outlineLevel="0" collapsed="false">
      <c r="A771" s="153"/>
    </row>
    <row r="772" customFormat="false" ht="15" hidden="false" customHeight="false" outlineLevel="0" collapsed="false">
      <c r="A772" s="153"/>
    </row>
    <row r="773" customFormat="false" ht="15" hidden="false" customHeight="false" outlineLevel="0" collapsed="false">
      <c r="A773" s="153"/>
    </row>
    <row r="774" customFormat="false" ht="15" hidden="false" customHeight="false" outlineLevel="0" collapsed="false">
      <c r="A774" s="153"/>
    </row>
    <row r="775" customFormat="false" ht="15" hidden="false" customHeight="false" outlineLevel="0" collapsed="false">
      <c r="A775" s="153"/>
    </row>
    <row r="776" customFormat="false" ht="15" hidden="false" customHeight="false" outlineLevel="0" collapsed="false">
      <c r="A776" s="153"/>
    </row>
    <row r="777" customFormat="false" ht="15" hidden="false" customHeight="false" outlineLevel="0" collapsed="false">
      <c r="A777" s="153"/>
    </row>
    <row r="778" customFormat="false" ht="15" hidden="false" customHeight="false" outlineLevel="0" collapsed="false">
      <c r="A778" s="153"/>
    </row>
    <row r="779" customFormat="false" ht="15" hidden="false" customHeight="false" outlineLevel="0" collapsed="false">
      <c r="A779" s="153"/>
    </row>
    <row r="780" customFormat="false" ht="15" hidden="false" customHeight="false" outlineLevel="0" collapsed="false">
      <c r="A780" s="153"/>
    </row>
    <row r="781" customFormat="false" ht="15" hidden="false" customHeight="false" outlineLevel="0" collapsed="false">
      <c r="A781" s="153"/>
    </row>
    <row r="782" customFormat="false" ht="15" hidden="false" customHeight="false" outlineLevel="0" collapsed="false">
      <c r="A782" s="153"/>
    </row>
    <row r="783" customFormat="false" ht="15" hidden="false" customHeight="false" outlineLevel="0" collapsed="false">
      <c r="A783" s="153"/>
    </row>
    <row r="784" customFormat="false" ht="15" hidden="false" customHeight="false" outlineLevel="0" collapsed="false">
      <c r="A784" s="153"/>
    </row>
    <row r="785" customFormat="false" ht="15" hidden="false" customHeight="false" outlineLevel="0" collapsed="false">
      <c r="A785" s="153"/>
    </row>
    <row r="786" customFormat="false" ht="15" hidden="false" customHeight="false" outlineLevel="0" collapsed="false">
      <c r="A786" s="153"/>
    </row>
    <row r="787" customFormat="false" ht="15" hidden="false" customHeight="false" outlineLevel="0" collapsed="false">
      <c r="A787" s="153"/>
    </row>
    <row r="788" customFormat="false" ht="15" hidden="false" customHeight="false" outlineLevel="0" collapsed="false">
      <c r="A788" s="153"/>
    </row>
    <row r="789" customFormat="false" ht="15" hidden="false" customHeight="false" outlineLevel="0" collapsed="false">
      <c r="A789" s="153"/>
    </row>
    <row r="790" customFormat="false" ht="15" hidden="false" customHeight="false" outlineLevel="0" collapsed="false">
      <c r="A790" s="153"/>
    </row>
    <row r="791" customFormat="false" ht="15" hidden="false" customHeight="false" outlineLevel="0" collapsed="false">
      <c r="A791" s="153"/>
    </row>
    <row r="792" customFormat="false" ht="15" hidden="false" customHeight="false" outlineLevel="0" collapsed="false">
      <c r="A792" s="153"/>
    </row>
    <row r="793" customFormat="false" ht="15" hidden="false" customHeight="false" outlineLevel="0" collapsed="false">
      <c r="A793" s="153"/>
    </row>
    <row r="794" customFormat="false" ht="15" hidden="false" customHeight="false" outlineLevel="0" collapsed="false">
      <c r="A794" s="153"/>
    </row>
    <row r="795" customFormat="false" ht="15" hidden="false" customHeight="false" outlineLevel="0" collapsed="false">
      <c r="A795" s="153"/>
    </row>
    <row r="796" customFormat="false" ht="15" hidden="false" customHeight="false" outlineLevel="0" collapsed="false">
      <c r="A796" s="153"/>
    </row>
    <row r="797" customFormat="false" ht="15" hidden="false" customHeight="false" outlineLevel="0" collapsed="false">
      <c r="A797" s="153"/>
    </row>
    <row r="798" customFormat="false" ht="15" hidden="false" customHeight="false" outlineLevel="0" collapsed="false">
      <c r="A798" s="153"/>
    </row>
    <row r="799" customFormat="false" ht="15" hidden="false" customHeight="false" outlineLevel="0" collapsed="false">
      <c r="A799" s="153"/>
    </row>
    <row r="800" customFormat="false" ht="15" hidden="false" customHeight="false" outlineLevel="0" collapsed="false">
      <c r="A800" s="153"/>
    </row>
    <row r="801" customFormat="false" ht="15" hidden="false" customHeight="false" outlineLevel="0" collapsed="false">
      <c r="A801" s="153"/>
    </row>
    <row r="802" customFormat="false" ht="15" hidden="false" customHeight="false" outlineLevel="0" collapsed="false">
      <c r="A802" s="153"/>
    </row>
    <row r="803" customFormat="false" ht="15" hidden="false" customHeight="false" outlineLevel="0" collapsed="false">
      <c r="A803" s="153"/>
    </row>
    <row r="804" customFormat="false" ht="15" hidden="false" customHeight="false" outlineLevel="0" collapsed="false">
      <c r="A804" s="153"/>
    </row>
    <row r="805" customFormat="false" ht="15" hidden="false" customHeight="false" outlineLevel="0" collapsed="false">
      <c r="A805" s="153"/>
    </row>
    <row r="806" customFormat="false" ht="15" hidden="false" customHeight="false" outlineLevel="0" collapsed="false">
      <c r="A806" s="153"/>
    </row>
    <row r="807" customFormat="false" ht="15" hidden="false" customHeight="false" outlineLevel="0" collapsed="false">
      <c r="A807" s="153"/>
    </row>
    <row r="808" customFormat="false" ht="15" hidden="false" customHeight="false" outlineLevel="0" collapsed="false">
      <c r="A808" s="153"/>
    </row>
    <row r="809" customFormat="false" ht="15" hidden="false" customHeight="false" outlineLevel="0" collapsed="false">
      <c r="A809" s="153"/>
    </row>
    <row r="810" customFormat="false" ht="15" hidden="false" customHeight="false" outlineLevel="0" collapsed="false">
      <c r="A810" s="153"/>
    </row>
    <row r="811" customFormat="false" ht="15" hidden="false" customHeight="false" outlineLevel="0" collapsed="false">
      <c r="A811" s="153"/>
    </row>
    <row r="812" customFormat="false" ht="15" hidden="false" customHeight="false" outlineLevel="0" collapsed="false">
      <c r="A812" s="153"/>
    </row>
    <row r="813" customFormat="false" ht="15" hidden="false" customHeight="false" outlineLevel="0" collapsed="false">
      <c r="A813" s="153"/>
    </row>
    <row r="814" customFormat="false" ht="15" hidden="false" customHeight="false" outlineLevel="0" collapsed="false">
      <c r="A814" s="153"/>
    </row>
    <row r="815" customFormat="false" ht="15" hidden="false" customHeight="false" outlineLevel="0" collapsed="false">
      <c r="A815" s="153"/>
    </row>
    <row r="816" customFormat="false" ht="15" hidden="false" customHeight="false" outlineLevel="0" collapsed="false">
      <c r="A816" s="153"/>
    </row>
    <row r="817" customFormat="false" ht="15" hidden="false" customHeight="false" outlineLevel="0" collapsed="false">
      <c r="A817" s="153"/>
    </row>
    <row r="818" customFormat="false" ht="15" hidden="false" customHeight="false" outlineLevel="0" collapsed="false">
      <c r="A818" s="153"/>
    </row>
    <row r="819" customFormat="false" ht="15" hidden="false" customHeight="false" outlineLevel="0" collapsed="false">
      <c r="A819" s="153"/>
    </row>
    <row r="820" customFormat="false" ht="15" hidden="false" customHeight="false" outlineLevel="0" collapsed="false">
      <c r="A820" s="153"/>
    </row>
    <row r="821" customFormat="false" ht="15" hidden="false" customHeight="false" outlineLevel="0" collapsed="false">
      <c r="A821" s="153"/>
    </row>
    <row r="822" customFormat="false" ht="15" hidden="false" customHeight="false" outlineLevel="0" collapsed="false">
      <c r="A822" s="153"/>
    </row>
    <row r="823" customFormat="false" ht="15" hidden="false" customHeight="false" outlineLevel="0" collapsed="false">
      <c r="A823" s="153"/>
    </row>
    <row r="824" customFormat="false" ht="15" hidden="false" customHeight="false" outlineLevel="0" collapsed="false">
      <c r="A824" s="153"/>
    </row>
    <row r="825" customFormat="false" ht="15" hidden="false" customHeight="false" outlineLevel="0" collapsed="false">
      <c r="A825" s="153"/>
    </row>
    <row r="826" customFormat="false" ht="15" hidden="false" customHeight="false" outlineLevel="0" collapsed="false">
      <c r="A826" s="153"/>
    </row>
    <row r="827" customFormat="false" ht="15" hidden="false" customHeight="false" outlineLevel="0" collapsed="false">
      <c r="A827" s="153"/>
    </row>
    <row r="828" customFormat="false" ht="15" hidden="false" customHeight="false" outlineLevel="0" collapsed="false">
      <c r="A828" s="153"/>
    </row>
    <row r="829" customFormat="false" ht="15" hidden="false" customHeight="false" outlineLevel="0" collapsed="false">
      <c r="A829" s="153"/>
    </row>
    <row r="830" customFormat="false" ht="15" hidden="false" customHeight="false" outlineLevel="0" collapsed="false">
      <c r="A830" s="153"/>
    </row>
    <row r="831" customFormat="false" ht="15" hidden="false" customHeight="false" outlineLevel="0" collapsed="false">
      <c r="A831" s="153"/>
    </row>
    <row r="832" customFormat="false" ht="15" hidden="false" customHeight="false" outlineLevel="0" collapsed="false">
      <c r="A832" s="153"/>
    </row>
    <row r="833" customFormat="false" ht="15" hidden="false" customHeight="false" outlineLevel="0" collapsed="false">
      <c r="A833" s="153"/>
    </row>
    <row r="834" customFormat="false" ht="15" hidden="false" customHeight="false" outlineLevel="0" collapsed="false">
      <c r="A834" s="153"/>
    </row>
    <row r="835" customFormat="false" ht="15" hidden="false" customHeight="false" outlineLevel="0" collapsed="false">
      <c r="A835" s="153"/>
    </row>
    <row r="836" customFormat="false" ht="15" hidden="false" customHeight="false" outlineLevel="0" collapsed="false">
      <c r="A836" s="153"/>
    </row>
    <row r="837" customFormat="false" ht="15" hidden="false" customHeight="false" outlineLevel="0" collapsed="false">
      <c r="A837" s="153"/>
    </row>
    <row r="838" customFormat="false" ht="15" hidden="false" customHeight="false" outlineLevel="0" collapsed="false">
      <c r="A838" s="153"/>
    </row>
    <row r="839" customFormat="false" ht="15" hidden="false" customHeight="false" outlineLevel="0" collapsed="false">
      <c r="A839" s="153"/>
    </row>
    <row r="840" customFormat="false" ht="15" hidden="false" customHeight="false" outlineLevel="0" collapsed="false">
      <c r="A840" s="153"/>
    </row>
    <row r="841" customFormat="false" ht="15" hidden="false" customHeight="false" outlineLevel="0" collapsed="false">
      <c r="A841" s="153"/>
    </row>
    <row r="842" customFormat="false" ht="15" hidden="false" customHeight="false" outlineLevel="0" collapsed="false">
      <c r="A842" s="153"/>
    </row>
  </sheetData>
  <mergeCells count="5">
    <mergeCell ref="C9:H9"/>
    <mergeCell ref="C10:H10"/>
    <mergeCell ref="C37:E37"/>
    <mergeCell ref="C43:E43"/>
    <mergeCell ref="C48:E4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2021-12-20T19:13:54Z</dcterms:created>
  <dc:creator>Волков Сергей Сергеевич</dc:creator>
  <dc:description/>
  <dc:language>ru-RU</dc:language>
  <cp:lastModifiedBy/>
  <cp:lastPrinted>2023-02-03T10:02:22Z</cp:lastPrinted>
  <dcterms:modified xsi:type="dcterms:W3CDTF">2024-07-19T16:09:18Z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